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igail/Desktop/My Documents/*Retail Order Form/"/>
    </mc:Choice>
  </mc:AlternateContent>
  <xr:revisionPtr revIDLastSave="0" documentId="13_ncr:1_{8468CA84-AC7E-7140-8B5E-5D423456F1DA}" xr6:coauthVersionLast="43" xr6:coauthVersionMax="43" xr10:uidLastSave="{00000000-0000-0000-0000-000000000000}"/>
  <workbookProtection workbookAlgorithmName="SHA-512" workbookHashValue="D9ruFqjczU/51ZWXN+Dc8zi2ckFxuzQQaRd3VymPjPwzZoozMqOFA+ftvwYF8w4l0SOASkTEiEdmvTjaVAmZzg==" workbookSaltValue="Uh53g7GvCwmCl/v/zzcaBQ==" workbookSpinCount="100000" lockStructure="1"/>
  <bookViews>
    <workbookView xWindow="38500" yWindow="460" windowWidth="35060" windowHeight="21140" xr2:uid="{4168E141-D81D-3F4A-8F9F-83EDFD591838}"/>
  </bookViews>
  <sheets>
    <sheet name="Form" sheetId="1" r:id="rId1"/>
    <sheet name="List" sheetId="2" state="hidden" r:id="rId2"/>
  </sheets>
  <definedNames>
    <definedName name="color2340">List!$B$2:$B$5</definedName>
    <definedName name="color2345">List!$T$2:$T$9</definedName>
    <definedName name="color2420">List!$C$2:$C$5</definedName>
    <definedName name="color2425">List!$U$2:$U$6</definedName>
    <definedName name="color2530">List!$AM$2:$AM$5</definedName>
    <definedName name="color2640">List!$D$2:$D$3</definedName>
    <definedName name="color2645">List!$V$2:$V$4</definedName>
    <definedName name="color2650">List!$E$2:$E$4</definedName>
    <definedName name="color2655">List!$W$2:$W$4</definedName>
    <definedName name="color2800">List!$F$2:$F$4</definedName>
    <definedName name="color2801">List!$G$2:$G$4</definedName>
    <definedName name="color2805">List!$X$2:$X$5</definedName>
    <definedName name="color2920">List!$H$2:$H$6</definedName>
    <definedName name="color2925">List!$Y$2:$Y$5</definedName>
    <definedName name="color2945">List!$Z$2:$Z$3</definedName>
    <definedName name="color3120">List!$I$2:$I$7</definedName>
    <definedName name="color3125">List!$AA$2:$AA$9</definedName>
    <definedName name="color3140">List!$J$2:$J$5</definedName>
    <definedName name="color3145">List!$AB$2:$AB$6</definedName>
    <definedName name="color3150">List!$K$2:$K$5</definedName>
    <definedName name="color3155">List!$AC$2:$AC$6</definedName>
    <definedName name="color3160">List!$L$2:$L$4</definedName>
    <definedName name="color3165">List!$AD$2:$AD$4</definedName>
    <definedName name="color3445">List!$AE$2:$AE$3</definedName>
    <definedName name="color3510">List!$M$2:$M$4</definedName>
    <definedName name="color3515">List!$AF$2:$AF$4</definedName>
    <definedName name="color3555">List!#REF!</definedName>
    <definedName name="color4050">List!$N$2:$N$3</definedName>
    <definedName name="color4620">List!$O$2:$O$4</definedName>
    <definedName name="color4625">List!$AG$2:$AG$5</definedName>
    <definedName name="color4630">List!$P$2:$P$4</definedName>
    <definedName name="color4635">List!$AH$2:$AH$5</definedName>
    <definedName name="color4670">List!$Q$2:$Q$7</definedName>
    <definedName name="color4675">List!$AI$2:$AI$7</definedName>
    <definedName name="color4680">List!$R$2:$R$5</definedName>
    <definedName name="color4685">List!$AJ$2:$AJ$6</definedName>
    <definedName name="color4690">List!$S$2:$S$4</definedName>
    <definedName name="color4705">List!$AK$2:$AK$6</definedName>
    <definedName name="color4715">List!$AL$2:$AL$5</definedName>
    <definedName name="_xlnm.Print_Area" localSheetId="0">Form!$A$1:$R$47</definedName>
    <definedName name="styles2">List!$B$1:$AJ$1</definedName>
    <definedName name="styles3">List!$B$1:$AL$1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2" i="1" l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R18" i="1"/>
  <c r="Q18" i="1"/>
  <c r="AM11" i="2" l="1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Z12" i="2" s="1"/>
  <c r="AY11" i="2"/>
  <c r="AY12" i="2" s="1"/>
  <c r="AX11" i="2"/>
  <c r="AX12" i="2" s="1"/>
  <c r="AW11" i="2"/>
  <c r="AW12" i="2" s="1"/>
  <c r="AV11" i="2"/>
  <c r="AV12" i="2" s="1"/>
  <c r="AU11" i="2"/>
  <c r="AU12" i="2" s="1"/>
  <c r="AT11" i="2"/>
  <c r="AT12" i="2" s="1"/>
  <c r="AS11" i="2"/>
  <c r="AS12" i="2" s="1"/>
  <c r="AR11" i="2"/>
  <c r="AQ11" i="2"/>
  <c r="AP11" i="2"/>
  <c r="AP12" i="2" s="1"/>
  <c r="N11" i="2"/>
  <c r="N12" i="2" s="1"/>
  <c r="AO11" i="2"/>
  <c r="AO12" i="2" s="1"/>
  <c r="AN11" i="2"/>
  <c r="AN12" i="2" s="1"/>
  <c r="G11" i="2"/>
  <c r="AM12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Q12" i="2" s="1"/>
  <c r="P11" i="2"/>
  <c r="O11" i="2"/>
  <c r="O12" i="2" s="1"/>
  <c r="M11" i="2"/>
  <c r="M12" i="2" s="1"/>
  <c r="L11" i="2"/>
  <c r="L12" i="2" s="1"/>
  <c r="K11" i="2"/>
  <c r="K12" i="2" s="1"/>
  <c r="J11" i="2"/>
  <c r="J12" i="2" s="1"/>
  <c r="I11" i="2"/>
  <c r="I12" i="2" s="1"/>
  <c r="H11" i="2"/>
  <c r="H12" i="2" s="1"/>
  <c r="F11" i="2"/>
  <c r="E11" i="2"/>
  <c r="D11" i="2"/>
  <c r="C11" i="2"/>
  <c r="C12" i="2" s="1"/>
  <c r="B11" i="2"/>
  <c r="S42" i="1"/>
  <c r="P42" i="1"/>
  <c r="S41" i="1"/>
  <c r="P41" i="1"/>
  <c r="S40" i="1"/>
  <c r="P40" i="1"/>
  <c r="S39" i="1"/>
  <c r="P39" i="1"/>
  <c r="S38" i="1"/>
  <c r="P38" i="1"/>
  <c r="S37" i="1"/>
  <c r="P37" i="1"/>
  <c r="S36" i="1"/>
  <c r="P36" i="1"/>
  <c r="S35" i="1"/>
  <c r="P35" i="1"/>
  <c r="S34" i="1"/>
  <c r="P34" i="1"/>
  <c r="S33" i="1"/>
  <c r="P33" i="1"/>
  <c r="S32" i="1"/>
  <c r="P32" i="1"/>
  <c r="S31" i="1"/>
  <c r="P31" i="1"/>
  <c r="S30" i="1"/>
  <c r="P30" i="1"/>
  <c r="S29" i="1"/>
  <c r="P29" i="1"/>
  <c r="S28" i="1"/>
  <c r="P28" i="1"/>
  <c r="S27" i="1"/>
  <c r="P27" i="1"/>
  <c r="S26" i="1"/>
  <c r="P26" i="1"/>
  <c r="S25" i="1"/>
  <c r="P25" i="1"/>
  <c r="S24" i="1"/>
  <c r="P24" i="1"/>
  <c r="S23" i="1"/>
  <c r="P23" i="1"/>
  <c r="S22" i="1"/>
  <c r="P22" i="1"/>
  <c r="S21" i="1"/>
  <c r="P21" i="1"/>
  <c r="S20" i="1"/>
  <c r="P20" i="1"/>
  <c r="S19" i="1"/>
  <c r="P19" i="1"/>
  <c r="S18" i="1"/>
  <c r="P18" i="1"/>
  <c r="P43" i="1" s="1"/>
  <c r="R43" i="1" l="1"/>
</calcChain>
</file>

<file path=xl/sharedStrings.xml><?xml version="1.0" encoding="utf-8"?>
<sst xmlns="http://schemas.openxmlformats.org/spreadsheetml/2006/main" count="408" uniqueCount="125">
  <si>
    <t>STORM CREEK</t>
  </si>
  <si>
    <t>PURCHASE ORDER #</t>
  </si>
  <si>
    <t>624 Spiral Boulevard</t>
  </si>
  <si>
    <t>Hastings, MN  55033</t>
  </si>
  <si>
    <t>(651) 480-3000 phone</t>
  </si>
  <si>
    <t>NOTES:</t>
  </si>
  <si>
    <t>(651) 480-3001 fax</t>
  </si>
  <si>
    <t>orders@stormcreek.com</t>
  </si>
  <si>
    <t>ORDERD BY:</t>
  </si>
  <si>
    <t>BILL TO:</t>
  </si>
  <si>
    <t>SHIP TO:</t>
  </si>
  <si>
    <t>PHONE:</t>
  </si>
  <si>
    <t>FAX:</t>
  </si>
  <si>
    <t>EMAIL:</t>
  </si>
  <si>
    <t>ORDER DATE</t>
  </si>
  <si>
    <t>SHIP DATE</t>
  </si>
  <si>
    <t>CANCEL DATE</t>
  </si>
  <si>
    <t>TERMS</t>
  </si>
  <si>
    <t>SHIP VIA</t>
  </si>
  <si>
    <t>SPECIAL INSTRUCTIONS</t>
  </si>
  <si>
    <t>SALESPERSON</t>
  </si>
  <si>
    <t>STYLE</t>
  </si>
  <si>
    <t>COLOR</t>
  </si>
  <si>
    <t>XS</t>
  </si>
  <si>
    <t>SM</t>
  </si>
  <si>
    <t>M</t>
  </si>
  <si>
    <t>L</t>
  </si>
  <si>
    <t>XL</t>
  </si>
  <si>
    <t>2XL</t>
  </si>
  <si>
    <t>3XL*</t>
  </si>
  <si>
    <t>4XL*</t>
  </si>
  <si>
    <t>5XL*</t>
  </si>
  <si>
    <t>LT*</t>
  </si>
  <si>
    <t>XLT*</t>
  </si>
  <si>
    <t>2XLT*</t>
  </si>
  <si>
    <t>3XLT*</t>
  </si>
  <si>
    <t>QTY.</t>
  </si>
  <si>
    <t>PRICE</t>
  </si>
  <si>
    <t>EXT'D</t>
  </si>
  <si>
    <t>TOTAL</t>
  </si>
  <si>
    <t>Please Print, Sign and Date</t>
  </si>
  <si>
    <t>* See individual product for Big &amp; Tall pricing.</t>
  </si>
  <si>
    <t>Item #</t>
  </si>
  <si>
    <t>Color 1</t>
  </si>
  <si>
    <t>Indigo</t>
  </si>
  <si>
    <t>Black</t>
  </si>
  <si>
    <t>Dark Heather Gray</t>
  </si>
  <si>
    <t>Brick/Black</t>
  </si>
  <si>
    <t>Jet</t>
  </si>
  <si>
    <t>Platinum</t>
  </si>
  <si>
    <t>Navy</t>
  </si>
  <si>
    <t>Plum</t>
  </si>
  <si>
    <t>Navy Heather</t>
  </si>
  <si>
    <t>Teal Blue/Cascade</t>
  </si>
  <si>
    <t>Marshmallow</t>
  </si>
  <si>
    <t>Cinder</t>
  </si>
  <si>
    <t>Ink</t>
  </si>
  <si>
    <t>Smokey Blue</t>
  </si>
  <si>
    <t>Dark Heather Gray/Cobalt Trim</t>
  </si>
  <si>
    <t>Black/Ash Lining</t>
  </si>
  <si>
    <t>Color 2</t>
  </si>
  <si>
    <t>Nickel/Black</t>
  </si>
  <si>
    <t>Titanium</t>
  </si>
  <si>
    <t>Light Heather Gray</t>
  </si>
  <si>
    <t>Berry</t>
  </si>
  <si>
    <t>Navy/Purple</t>
  </si>
  <si>
    <t>Coal</t>
  </si>
  <si>
    <t>Duffel Bag</t>
  </si>
  <si>
    <t>Jet Gray</t>
  </si>
  <si>
    <t>Blue Jay</t>
  </si>
  <si>
    <t>Light Heather Gray/Black Trim</t>
  </si>
  <si>
    <t>Navy/Ash Lining</t>
  </si>
  <si>
    <t>Color 3</t>
  </si>
  <si>
    <t>Mushroom</t>
  </si>
  <si>
    <t>Nickel</t>
  </si>
  <si>
    <t>Smokey Blue/Black</t>
  </si>
  <si>
    <t>Tan</t>
  </si>
  <si>
    <t>Teal Blue</t>
  </si>
  <si>
    <t>Plum Heather</t>
  </si>
  <si>
    <t>Mocha/Marshmallow</t>
  </si>
  <si>
    <t>Mocha</t>
  </si>
  <si>
    <t>True Blue</t>
  </si>
  <si>
    <t>Pewter</t>
  </si>
  <si>
    <t>Bright Red/Black</t>
  </si>
  <si>
    <t>Sapphire/Tar</t>
  </si>
  <si>
    <t>Navy Heather/Nickel Trim</t>
  </si>
  <si>
    <t>Jet Gray/Liberty Blue Lining</t>
  </si>
  <si>
    <t>Color 4</t>
  </si>
  <si>
    <t>Cobalt</t>
  </si>
  <si>
    <t>Maroon</t>
  </si>
  <si>
    <t>Brick</t>
  </si>
  <si>
    <t>Tar/Black</t>
  </si>
  <si>
    <t>Persian Blue/Ash Lining</t>
  </si>
  <si>
    <t>Cranberry</t>
  </si>
  <si>
    <t>Plum/Ash Lining</t>
  </si>
  <si>
    <t>Color 5</t>
  </si>
  <si>
    <t>Orange</t>
  </si>
  <si>
    <t>Sky Blue</t>
  </si>
  <si>
    <t>Color 6</t>
  </si>
  <si>
    <t>Color 7</t>
  </si>
  <si>
    <t>Price</t>
  </si>
  <si>
    <t>3x</t>
  </si>
  <si>
    <t>Extended &amp; Tall</t>
  </si>
  <si>
    <t>Gender</t>
  </si>
  <si>
    <t>Men's</t>
  </si>
  <si>
    <t>Women's</t>
  </si>
  <si>
    <t>Sizes</t>
  </si>
  <si>
    <t>S-3XL</t>
  </si>
  <si>
    <t>S-4XL</t>
  </si>
  <si>
    <t>S-5XL</t>
  </si>
  <si>
    <t>XS-3XL</t>
  </si>
  <si>
    <t>S-5XL, LT-2XLT</t>
  </si>
  <si>
    <t>S-4XL, LT-2XLT</t>
  </si>
  <si>
    <t>S-5XL, LT-3XLT</t>
  </si>
  <si>
    <t>Navy, Jet S-5X, LT-3XLT</t>
  </si>
  <si>
    <t>Now available LT-3XLT</t>
  </si>
  <si>
    <t>Cinder, Platinum, Navy S-5X,LT-3XLT</t>
  </si>
  <si>
    <t>Ink &amp; Coal in 5X &amp; LT-3XLT</t>
  </si>
  <si>
    <t>Navy &amp; Sapphire not in 3X &amp; 4X</t>
  </si>
  <si>
    <t>Dark Heather Gray 5XL, LT-3XLT</t>
  </si>
  <si>
    <t>Not included in separate document</t>
  </si>
  <si>
    <t>Red &amp; Platinum not XS</t>
  </si>
  <si>
    <t>Gray Heather</t>
  </si>
  <si>
    <t>Pine</t>
  </si>
  <si>
    <t>Color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</si>
</sst>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_-* #,##0_-;\-* #,##0_-;_-* &quot;-&quot;_-;_-@_-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0">
    <xf numFmtId="0" fontId="0" fillId="0" borderId="0" xfId="0"/>
    <xf numFmtId="0" fontId="12" fillId="0" borderId="19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 wrapText="1"/>
      <protection locked="0"/>
    </xf>
    <xf numFmtId="1" fontId="12" fillId="2" borderId="19" xfId="0" applyNumberFormat="1" applyFont="1" applyFill="1" applyBorder="1" applyAlignment="1" applyProtection="1">
      <alignment horizontal="center" vertical="center"/>
      <protection locked="0"/>
    </xf>
    <xf numFmtId="1" fontId="12" fillId="2" borderId="19" xfId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/>
    <xf numFmtId="0" fontId="6" fillId="2" borderId="0" xfId="0" applyFont="1" applyFill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Protection="1"/>
    <xf numFmtId="0" fontId="7" fillId="0" borderId="0" xfId="0" applyFont="1" applyProtection="1"/>
    <xf numFmtId="49" fontId="8" fillId="2" borderId="0" xfId="0" applyNumberFormat="1" applyFont="1" applyFill="1" applyAlignment="1" applyProtection="1">
      <alignment horizontal="left" vertical="top"/>
    </xf>
    <xf numFmtId="0" fontId="4" fillId="0" borderId="0" xfId="0" applyFont="1" applyProtection="1"/>
    <xf numFmtId="0" fontId="4" fillId="2" borderId="0" xfId="0" applyFont="1" applyFill="1" applyAlignment="1" applyProtection="1">
      <alignment vertical="top" wrapText="1"/>
    </xf>
    <xf numFmtId="0" fontId="10" fillId="3" borderId="9" xfId="0" applyFont="1" applyFill="1" applyBorder="1" applyAlignment="1" applyProtection="1">
      <alignment vertical="center"/>
    </xf>
    <xf numFmtId="0" fontId="10" fillId="3" borderId="10" xfId="0" applyFont="1" applyFill="1" applyBorder="1" applyAlignment="1" applyProtection="1">
      <alignment vertical="center"/>
    </xf>
    <xf numFmtId="0" fontId="10" fillId="3" borderId="10" xfId="0" applyFont="1" applyFill="1" applyBorder="1" applyProtection="1"/>
    <xf numFmtId="0" fontId="10" fillId="3" borderId="11" xfId="0" applyFont="1" applyFill="1" applyBorder="1" applyProtection="1"/>
    <xf numFmtId="0" fontId="10" fillId="3" borderId="12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left" vertical="center"/>
    </xf>
    <xf numFmtId="0" fontId="8" fillId="3" borderId="19" xfId="0" applyFont="1" applyFill="1" applyBorder="1" applyAlignment="1" applyProtection="1">
      <alignment horizontal="center"/>
    </xf>
    <xf numFmtId="165" fontId="8" fillId="3" borderId="19" xfId="1" applyNumberFormat="1" applyFont="1" applyFill="1" applyBorder="1" applyAlignment="1" applyProtection="1">
      <alignment horizontal="center"/>
    </xf>
    <xf numFmtId="43" fontId="8" fillId="3" borderId="20" xfId="1" applyFont="1" applyFill="1" applyBorder="1" applyAlignment="1" applyProtection="1">
      <alignment horizontal="center"/>
    </xf>
    <xf numFmtId="165" fontId="12" fillId="0" borderId="19" xfId="1" applyNumberFormat="1" applyFont="1" applyBorder="1" applyAlignment="1" applyProtection="1">
      <alignment horizontal="right"/>
    </xf>
    <xf numFmtId="44" fontId="0" fillId="0" borderId="19" xfId="2" applyFont="1" applyBorder="1" applyProtection="1"/>
    <xf numFmtId="0" fontId="12" fillId="0" borderId="2" xfId="0" applyFont="1" applyBorder="1" applyProtection="1"/>
    <xf numFmtId="166" fontId="13" fillId="0" borderId="19" xfId="0" applyNumberFormat="1" applyFont="1" applyBorder="1" applyAlignment="1" applyProtection="1">
      <alignment vertical="center"/>
    </xf>
    <xf numFmtId="0" fontId="13" fillId="4" borderId="0" xfId="0" applyFont="1" applyFill="1" applyAlignment="1" applyProtection="1">
      <alignment horizontal="center"/>
    </xf>
    <xf numFmtId="44" fontId="13" fillId="4" borderId="19" xfId="2" applyFont="1" applyFill="1" applyBorder="1" applyAlignment="1" applyProtection="1">
      <alignment horizontal="right" vertical="center"/>
    </xf>
    <xf numFmtId="0" fontId="12" fillId="0" borderId="0" xfId="0" applyFont="1" applyProtection="1"/>
    <xf numFmtId="0" fontId="12" fillId="4" borderId="0" xfId="0" applyFont="1" applyFill="1" applyProtection="1"/>
    <xf numFmtId="0" fontId="12" fillId="4" borderId="2" xfId="0" applyFont="1" applyFill="1" applyBorder="1" applyProtection="1"/>
    <xf numFmtId="0" fontId="4" fillId="4" borderId="5" xfId="0" applyFont="1" applyFill="1" applyBorder="1" applyProtection="1"/>
    <xf numFmtId="0" fontId="4" fillId="0" borderId="5" xfId="0" applyFont="1" applyBorder="1" applyProtection="1"/>
    <xf numFmtId="0" fontId="14" fillId="4" borderId="5" xfId="0" applyFont="1" applyFill="1" applyBorder="1" applyAlignment="1" applyProtection="1">
      <alignment horizontal="center"/>
    </xf>
    <xf numFmtId="0" fontId="4" fillId="4" borderId="0" xfId="0" applyFont="1" applyFill="1" applyProtection="1"/>
    <xf numFmtId="0" fontId="14" fillId="4" borderId="0" xfId="0" applyFont="1" applyFill="1" applyAlignment="1" applyProtection="1">
      <alignment horizontal="center"/>
    </xf>
    <xf numFmtId="0" fontId="11" fillId="4" borderId="0" xfId="0" applyFont="1" applyFill="1" applyProtection="1"/>
    <xf numFmtId="0" fontId="10" fillId="3" borderId="1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164" fontId="4" fillId="0" borderId="4" xfId="0" applyNumberFormat="1" applyFont="1" applyBorder="1" applyAlignment="1" applyProtection="1">
      <alignment horizontal="left" vertical="top" indent="1"/>
      <protection locked="0"/>
    </xf>
    <xf numFmtId="164" fontId="4" fillId="0" borderId="5" xfId="0" applyNumberFormat="1" applyFont="1" applyBorder="1" applyAlignment="1" applyProtection="1">
      <alignment horizontal="left" indent="1"/>
      <protection locked="0"/>
    </xf>
    <xf numFmtId="164" fontId="4" fillId="0" borderId="6" xfId="0" applyNumberFormat="1" applyFont="1" applyBorder="1" applyAlignment="1" applyProtection="1">
      <alignment horizontal="left" indent="1"/>
      <protection locked="0"/>
    </xf>
    <xf numFmtId="164" fontId="7" fillId="4" borderId="7" xfId="0" applyNumberFormat="1" applyFont="1" applyFill="1" applyBorder="1" applyAlignment="1" applyProtection="1">
      <alignment horizontal="left" indent="1"/>
      <protection locked="0"/>
    </xf>
    <xf numFmtId="164" fontId="7" fillId="0" borderId="0" xfId="0" applyNumberFormat="1" applyFont="1" applyAlignment="1" applyProtection="1">
      <alignment horizontal="left" indent="1"/>
      <protection locked="0"/>
    </xf>
    <xf numFmtId="164" fontId="7" fillId="0" borderId="8" xfId="0" applyNumberFormat="1" applyFont="1" applyBorder="1" applyAlignment="1" applyProtection="1">
      <alignment horizontal="left" indent="1"/>
      <protection locked="0"/>
    </xf>
    <xf numFmtId="0" fontId="7" fillId="4" borderId="4" xfId="0" applyFont="1" applyFill="1" applyBorder="1" applyAlignment="1" applyProtection="1">
      <alignment horizontal="left" indent="1"/>
      <protection locked="0"/>
    </xf>
    <xf numFmtId="0" fontId="7" fillId="4" borderId="5" xfId="0" applyFont="1" applyFill="1" applyBorder="1" applyAlignment="1" applyProtection="1">
      <alignment horizontal="left" indent="1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4" fillId="0" borderId="6" xfId="0" applyFont="1" applyBorder="1" applyAlignment="1" applyProtection="1">
      <alignment horizontal="left" indent="1"/>
      <protection locked="0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4" fillId="4" borderId="4" xfId="0" applyFont="1" applyFill="1" applyBorder="1" applyAlignment="1" applyProtection="1">
      <alignment horizontal="left" indent="1"/>
      <protection locked="0"/>
    </xf>
    <xf numFmtId="0" fontId="4" fillId="0" borderId="5" xfId="0" applyFont="1" applyBorder="1" applyAlignment="1" applyProtection="1">
      <alignment horizontal="left" indent="1"/>
      <protection locked="0"/>
    </xf>
    <xf numFmtId="0" fontId="4" fillId="0" borderId="4" xfId="0" applyFont="1" applyBorder="1" applyAlignment="1" applyProtection="1">
      <alignment horizontal="left" vertical="top" indent="1"/>
      <protection locked="0"/>
    </xf>
    <xf numFmtId="0" fontId="4" fillId="0" borderId="5" xfId="0" applyFont="1" applyBorder="1" applyAlignment="1" applyProtection="1">
      <alignment horizontal="left" vertical="top" indent="1"/>
      <protection locked="0"/>
    </xf>
    <xf numFmtId="0" fontId="4" fillId="0" borderId="6" xfId="0" applyFont="1" applyBorder="1" applyAlignment="1" applyProtection="1">
      <alignment horizontal="left" vertical="top" indent="1"/>
      <protection locked="0"/>
    </xf>
    <xf numFmtId="0" fontId="4" fillId="4" borderId="4" xfId="0" applyFont="1" applyFill="1" applyBorder="1" applyAlignment="1" applyProtection="1">
      <alignment horizontal="left" vertical="top" indent="1"/>
      <protection locked="0"/>
    </xf>
    <xf numFmtId="0" fontId="4" fillId="4" borderId="5" xfId="0" applyFont="1" applyFill="1" applyBorder="1" applyAlignment="1" applyProtection="1">
      <alignment horizontal="left" vertical="top" indent="1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0" borderId="2" xfId="0" applyFont="1" applyBorder="1" applyProtection="1">
      <protection locked="0"/>
    </xf>
    <xf numFmtId="0" fontId="12" fillId="0" borderId="0" xfId="0" applyFont="1" applyProtection="1">
      <protection locked="0"/>
    </xf>
    <xf numFmtId="0" fontId="10" fillId="4" borderId="0" xfId="0" applyFont="1" applyFill="1" applyAlignment="1" applyProtection="1">
      <alignment horizontal="right"/>
    </xf>
    <xf numFmtId="0" fontId="4" fillId="0" borderId="0" xfId="0" applyFont="1" applyProtection="1"/>
    <xf numFmtId="0" fontId="4" fillId="4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horizontal="left" vertical="center"/>
      <protection locked="0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</xf>
    <xf numFmtId="0" fontId="10" fillId="3" borderId="10" xfId="0" applyFont="1" applyFill="1" applyBorder="1" applyAlignment="1" applyProtection="1">
      <alignment vertical="center"/>
    </xf>
    <xf numFmtId="0" fontId="10" fillId="3" borderId="10" xfId="0" applyFont="1" applyFill="1" applyBorder="1" applyProtection="1"/>
    <xf numFmtId="0" fontId="10" fillId="3" borderId="11" xfId="0" applyFont="1" applyFill="1" applyBorder="1" applyProtection="1"/>
    <xf numFmtId="0" fontId="3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center" vertical="top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Protection="1"/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0" fontId="9" fillId="2" borderId="0" xfId="3" applyFill="1" applyAlignment="1" applyProtection="1">
      <alignment vertical="top"/>
    </xf>
    <xf numFmtId="0" fontId="4" fillId="0" borderId="0" xfId="0" applyFont="1" applyFill="1"/>
    <xf numFmtId="0" fontId="4" fillId="0" borderId="0" xfId="0" applyFont="1"/>
    <xf numFmtId="2" fontId="4" fillId="0" borderId="0" xfId="0" applyNumberFormat="1" applyFo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29"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u val="none"/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54187</xdr:colOff>
      <xdr:row>0</xdr:row>
      <xdr:rowOff>8044</xdr:rowOff>
    </xdr:from>
    <xdr:to>
      <xdr:col>17</xdr:col>
      <xdr:colOff>450427</xdr:colOff>
      <xdr:row>6</xdr:row>
      <xdr:rowOff>95024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22F6E8-E7D6-4E4B-8EA3-43B328394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77487" y="8044"/>
          <a:ext cx="1221740" cy="1471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9A80D-913F-CE40-B9F2-E56EA5ABDBF2}">
  <sheetPr>
    <pageSetUpPr fitToPage="1"/>
  </sheetPr>
  <dimension ref="A1:S47"/>
  <sheetViews>
    <sheetView tabSelected="1" zoomScale="120" zoomScaleNormal="120" workbookViewId="0">
      <selection activeCell="A18" sqref="A18"/>
    </sheetView>
  </sheetViews>
  <sheetFormatPr baseColWidth="10" defaultRowHeight="16"/>
  <cols>
    <col min="1" max="1" width="7.33203125" style="8" customWidth="1"/>
    <col min="2" max="2" width="14.83203125" style="8" customWidth="1"/>
    <col min="3" max="16" width="6.5" style="8" customWidth="1"/>
    <col min="17" max="17" width="10.83203125" style="8"/>
    <col min="18" max="18" width="12.1640625" style="8" customWidth="1"/>
    <col min="19" max="19" width="10.83203125" style="7"/>
    <col min="20" max="16384" width="10.83203125" style="8"/>
  </cols>
  <sheetData>
    <row r="1" spans="1:18" ht="24">
      <c r="A1" s="87" t="s">
        <v>0</v>
      </c>
      <c r="B1" s="88"/>
      <c r="C1" s="88"/>
      <c r="D1" s="5"/>
      <c r="E1" s="89" t="s">
        <v>1</v>
      </c>
      <c r="F1" s="89"/>
      <c r="G1" s="90"/>
      <c r="H1" s="91"/>
      <c r="I1" s="91"/>
      <c r="J1" s="92"/>
      <c r="K1" s="6"/>
      <c r="L1" s="6"/>
      <c r="M1" s="5"/>
      <c r="N1" s="5"/>
      <c r="O1" s="5"/>
      <c r="P1" s="68"/>
      <c r="Q1" s="68"/>
      <c r="R1" s="68"/>
    </row>
    <row r="2" spans="1:18" ht="21">
      <c r="A2" s="88" t="s">
        <v>2</v>
      </c>
      <c r="B2" s="88"/>
      <c r="C2" s="88"/>
      <c r="D2" s="5"/>
      <c r="E2" s="89"/>
      <c r="F2" s="89"/>
      <c r="G2" s="93"/>
      <c r="H2" s="94"/>
      <c r="I2" s="94"/>
      <c r="J2" s="95"/>
      <c r="K2" s="6"/>
      <c r="L2" s="6"/>
      <c r="M2" s="5"/>
      <c r="N2" s="5"/>
      <c r="O2" s="5"/>
      <c r="P2" s="68"/>
      <c r="Q2" s="68"/>
      <c r="R2" s="68"/>
    </row>
    <row r="3" spans="1:18">
      <c r="A3" s="88" t="s">
        <v>3</v>
      </c>
      <c r="B3" s="88"/>
      <c r="C3" s="8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8"/>
      <c r="Q3" s="68"/>
      <c r="R3" s="68"/>
    </row>
    <row r="4" spans="1:18">
      <c r="A4" s="88" t="s">
        <v>4</v>
      </c>
      <c r="B4" s="88"/>
      <c r="C4" s="88"/>
      <c r="D4" s="5"/>
      <c r="E4" s="9" t="s">
        <v>5</v>
      </c>
      <c r="F4" s="97"/>
      <c r="G4" s="98"/>
      <c r="H4" s="98"/>
      <c r="I4" s="98"/>
      <c r="J4" s="98"/>
      <c r="K4" s="98"/>
      <c r="L4" s="98"/>
      <c r="M4" s="98"/>
      <c r="N4" s="99"/>
      <c r="O4" s="10"/>
      <c r="P4" s="68"/>
      <c r="Q4" s="68"/>
      <c r="R4" s="68"/>
    </row>
    <row r="5" spans="1:18">
      <c r="A5" s="88" t="s">
        <v>6</v>
      </c>
      <c r="B5" s="88"/>
      <c r="C5" s="88"/>
      <c r="D5" s="5"/>
      <c r="E5" s="5"/>
      <c r="F5" s="100"/>
      <c r="G5" s="101"/>
      <c r="H5" s="101"/>
      <c r="I5" s="101"/>
      <c r="J5" s="101"/>
      <c r="K5" s="101"/>
      <c r="L5" s="101"/>
      <c r="M5" s="101"/>
      <c r="N5" s="102"/>
      <c r="O5" s="10"/>
      <c r="P5" s="68"/>
      <c r="Q5" s="68"/>
      <c r="R5" s="68"/>
    </row>
    <row r="6" spans="1:18">
      <c r="A6" s="106" t="s">
        <v>7</v>
      </c>
      <c r="B6" s="88"/>
      <c r="C6" s="88"/>
      <c r="D6" s="5"/>
      <c r="E6" s="11"/>
      <c r="F6" s="100"/>
      <c r="G6" s="101"/>
      <c r="H6" s="101"/>
      <c r="I6" s="101"/>
      <c r="J6" s="101"/>
      <c r="K6" s="101"/>
      <c r="L6" s="101"/>
      <c r="M6" s="101"/>
      <c r="N6" s="102"/>
      <c r="O6" s="10"/>
      <c r="P6" s="68"/>
      <c r="Q6" s="68"/>
      <c r="R6" s="68"/>
    </row>
    <row r="7" spans="1:18">
      <c r="A7" s="12"/>
      <c r="B7" s="12"/>
      <c r="C7" s="12"/>
      <c r="D7" s="5"/>
      <c r="E7" s="5"/>
      <c r="F7" s="103"/>
      <c r="G7" s="104"/>
      <c r="H7" s="104"/>
      <c r="I7" s="104"/>
      <c r="J7" s="104"/>
      <c r="K7" s="104"/>
      <c r="L7" s="104"/>
      <c r="M7" s="104"/>
      <c r="N7" s="105"/>
      <c r="O7" s="10"/>
      <c r="P7" s="68"/>
      <c r="Q7" s="68"/>
      <c r="R7" s="68"/>
    </row>
    <row r="8" spans="1:18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96"/>
      <c r="Q8" s="96"/>
      <c r="R8" s="96"/>
    </row>
    <row r="9" spans="1:18" ht="29" customHeight="1">
      <c r="A9" s="13" t="s">
        <v>8</v>
      </c>
      <c r="B9" s="80"/>
      <c r="C9" s="81"/>
      <c r="D9" s="81"/>
      <c r="E9" s="82"/>
      <c r="F9" s="14" t="s">
        <v>9</v>
      </c>
      <c r="G9" s="15"/>
      <c r="H9" s="15"/>
      <c r="I9" s="15"/>
      <c r="J9" s="15"/>
      <c r="K9" s="15"/>
      <c r="L9" s="15"/>
      <c r="M9" s="16"/>
      <c r="N9" s="83" t="s">
        <v>10</v>
      </c>
      <c r="O9" s="84"/>
      <c r="P9" s="85"/>
      <c r="Q9" s="85"/>
      <c r="R9" s="86"/>
    </row>
    <row r="10" spans="1:18" ht="29" customHeight="1">
      <c r="A10" s="17" t="s">
        <v>11</v>
      </c>
      <c r="B10" s="76"/>
      <c r="C10" s="77"/>
      <c r="D10" s="77"/>
      <c r="E10" s="78"/>
      <c r="F10" s="72"/>
      <c r="G10" s="73"/>
      <c r="H10" s="73"/>
      <c r="I10" s="73"/>
      <c r="J10" s="73"/>
      <c r="K10" s="73"/>
      <c r="L10" s="73"/>
      <c r="M10" s="74"/>
      <c r="N10" s="76"/>
      <c r="O10" s="79"/>
      <c r="P10" s="77"/>
      <c r="Q10" s="77"/>
      <c r="R10" s="78"/>
    </row>
    <row r="11" spans="1:18" ht="29" customHeight="1">
      <c r="A11" s="17" t="s">
        <v>12</v>
      </c>
      <c r="B11" s="76"/>
      <c r="C11" s="77"/>
      <c r="D11" s="77"/>
      <c r="E11" s="78"/>
      <c r="F11" s="72"/>
      <c r="G11" s="73"/>
      <c r="H11" s="73"/>
      <c r="I11" s="73"/>
      <c r="J11" s="73"/>
      <c r="K11" s="73"/>
      <c r="L11" s="73"/>
      <c r="M11" s="74"/>
      <c r="N11" s="76"/>
      <c r="O11" s="79"/>
      <c r="P11" s="77"/>
      <c r="Q11" s="77"/>
      <c r="R11" s="78"/>
    </row>
    <row r="12" spans="1:18" ht="29" customHeight="1">
      <c r="A12" s="18" t="s">
        <v>13</v>
      </c>
      <c r="B12" s="69"/>
      <c r="C12" s="70"/>
      <c r="D12" s="70"/>
      <c r="E12" s="71"/>
      <c r="F12" s="72"/>
      <c r="G12" s="73"/>
      <c r="H12" s="73"/>
      <c r="I12" s="73"/>
      <c r="J12" s="73"/>
      <c r="K12" s="73"/>
      <c r="L12" s="73"/>
      <c r="M12" s="74"/>
      <c r="N12" s="69"/>
      <c r="O12" s="75"/>
      <c r="P12" s="70"/>
      <c r="Q12" s="70"/>
      <c r="R12" s="71"/>
    </row>
    <row r="13" spans="1:18" ht="29" customHeight="1">
      <c r="A13" s="37" t="s">
        <v>14</v>
      </c>
      <c r="B13" s="38"/>
      <c r="C13" s="39"/>
      <c r="D13" s="37" t="s">
        <v>15</v>
      </c>
      <c r="E13" s="40"/>
      <c r="F13" s="40"/>
      <c r="G13" s="40"/>
      <c r="H13" s="37" t="s">
        <v>16</v>
      </c>
      <c r="I13" s="40"/>
      <c r="J13" s="40"/>
      <c r="K13" s="40"/>
      <c r="L13" s="40"/>
      <c r="M13" s="40"/>
      <c r="N13" s="37" t="s">
        <v>17</v>
      </c>
      <c r="O13" s="40"/>
      <c r="P13" s="40"/>
      <c r="Q13" s="40"/>
      <c r="R13" s="41"/>
    </row>
    <row r="14" spans="1:18" ht="29" customHeight="1">
      <c r="A14" s="44"/>
      <c r="B14" s="45"/>
      <c r="C14" s="46"/>
      <c r="D14" s="47"/>
      <c r="E14" s="48"/>
      <c r="F14" s="48"/>
      <c r="G14" s="49"/>
      <c r="H14" s="47"/>
      <c r="I14" s="48"/>
      <c r="J14" s="48"/>
      <c r="K14" s="48"/>
      <c r="L14" s="48"/>
      <c r="M14" s="48"/>
      <c r="N14" s="50"/>
      <c r="O14" s="51"/>
      <c r="P14" s="52"/>
      <c r="Q14" s="52"/>
      <c r="R14" s="53"/>
    </row>
    <row r="15" spans="1:18" ht="29" customHeight="1">
      <c r="A15" s="37" t="s">
        <v>18</v>
      </c>
      <c r="B15" s="54"/>
      <c r="C15" s="54"/>
      <c r="D15" s="54"/>
      <c r="E15" s="55"/>
      <c r="F15" s="37" t="s">
        <v>19</v>
      </c>
      <c r="G15" s="54"/>
      <c r="H15" s="54"/>
      <c r="I15" s="54"/>
      <c r="J15" s="54"/>
      <c r="K15" s="54"/>
      <c r="L15" s="54"/>
      <c r="M15" s="55"/>
      <c r="N15" s="37" t="s">
        <v>20</v>
      </c>
      <c r="O15" s="40"/>
      <c r="P15" s="56"/>
      <c r="Q15" s="56"/>
      <c r="R15" s="41"/>
    </row>
    <row r="16" spans="1:18" ht="29" customHeight="1">
      <c r="A16" s="57"/>
      <c r="B16" s="58"/>
      <c r="C16" s="58"/>
      <c r="D16" s="58"/>
      <c r="E16" s="53"/>
      <c r="F16" s="59"/>
      <c r="G16" s="60"/>
      <c r="H16" s="60"/>
      <c r="I16" s="60"/>
      <c r="J16" s="60"/>
      <c r="K16" s="60"/>
      <c r="L16" s="60"/>
      <c r="M16" s="61"/>
      <c r="N16" s="62"/>
      <c r="O16" s="63"/>
      <c r="P16" s="60"/>
      <c r="Q16" s="60"/>
      <c r="R16" s="61"/>
    </row>
    <row r="17" spans="1:19" ht="29" customHeight="1">
      <c r="A17" s="19" t="s">
        <v>21</v>
      </c>
      <c r="B17" s="19" t="s">
        <v>22</v>
      </c>
      <c r="C17" s="19" t="s">
        <v>23</v>
      </c>
      <c r="D17" s="19" t="s">
        <v>24</v>
      </c>
      <c r="E17" s="19" t="s">
        <v>25</v>
      </c>
      <c r="F17" s="19" t="s">
        <v>26</v>
      </c>
      <c r="G17" s="19" t="s">
        <v>27</v>
      </c>
      <c r="H17" s="19" t="s">
        <v>28</v>
      </c>
      <c r="I17" s="19" t="s">
        <v>29</v>
      </c>
      <c r="J17" s="19" t="s">
        <v>30</v>
      </c>
      <c r="K17" s="19" t="s">
        <v>31</v>
      </c>
      <c r="L17" s="19" t="s">
        <v>32</v>
      </c>
      <c r="M17" s="19" t="s">
        <v>33</v>
      </c>
      <c r="N17" s="19" t="s">
        <v>34</v>
      </c>
      <c r="O17" s="19" t="s">
        <v>35</v>
      </c>
      <c r="P17" s="20" t="s">
        <v>36</v>
      </c>
      <c r="Q17" s="21" t="s">
        <v>37</v>
      </c>
      <c r="R17" s="19" t="s">
        <v>38</v>
      </c>
    </row>
    <row r="18" spans="1:19" ht="29" customHeight="1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2">
        <f>SUM(C18:O18)</f>
        <v>0</v>
      </c>
      <c r="Q18" s="23">
        <f>IF(SUM(C18:H18)&gt;0,HLOOKUP($A18,List!$A$1:$BL$15,10,FALSE), IF(I18&gt;0,HLOOKUP($A18,List!$A$1:$BL$15,11,FALSE), IF(SUM(J18:O18)&gt;0,HLOOKUP($A18,List!$A$1:$BL$15,12,FALSE),0) ))</f>
        <v>0</v>
      </c>
      <c r="R18" s="23">
        <f>IFERROR((SUM(J18:O18) * HLOOKUP($A18,List!$A$1:$BL$15,12,FALSE)) + (I18  * HLOOKUP($A18,List!$A$1:$BL$15,11,FALSE)) + (SUM(C18:H18) * HLOOKUP($A18,List!$A$1:$BL$15,10,FALSE)),0)</f>
        <v>0</v>
      </c>
      <c r="S18" s="7" t="str">
        <f t="shared" ref="S18:S42" si="0">"color"&amp;A18</f>
        <v>color</v>
      </c>
    </row>
    <row r="19" spans="1:19" ht="29" customHeight="1">
      <c r="A19" s="1"/>
      <c r="B19" s="2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2">
        <f t="shared" ref="P19:P42" si="1">SUM(C19:O19)</f>
        <v>0</v>
      </c>
      <c r="Q19" s="23">
        <f>IF(SUM(C19:H19)&gt;0,HLOOKUP($A19,List!$A$1:$BL$15,10,FALSE), IF(I19&gt;0,HLOOKUP($A19,List!$A$1:$BL$15,11,FALSE), IF(SUM(J19:O19)&gt;0,HLOOKUP($A19,List!$A$1:$BL$15,12,FALSE),0) ))</f>
        <v>0</v>
      </c>
      <c r="R19" s="23">
        <f>IFERROR((SUM(J19:O19) * HLOOKUP($A19,List!$A$1:$BL$15,12,FALSE)) + (I19  * HLOOKUP($A19,List!$A$1:$BL$15,11,FALSE)) + (SUM(C19:H19) * HLOOKUP($A19,List!$A$1:$BL$15,10,FALSE)),0)</f>
        <v>0</v>
      </c>
      <c r="S19" s="7" t="str">
        <f t="shared" si="0"/>
        <v>color</v>
      </c>
    </row>
    <row r="20" spans="1:19" ht="29" customHeight="1">
      <c r="A20" s="1"/>
      <c r="B20" s="2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2">
        <f t="shared" si="1"/>
        <v>0</v>
      </c>
      <c r="Q20" s="23">
        <f>IF(SUM(C20:H20)&gt;0,HLOOKUP($A20,List!$A$1:$BL$15,10,FALSE), IF(I20&gt;0,HLOOKUP($A20,List!$A$1:$BL$15,11,FALSE), IF(SUM(J20:O20)&gt;0,HLOOKUP($A20,List!$A$1:$BL$15,12,FALSE),0) ))</f>
        <v>0</v>
      </c>
      <c r="R20" s="23">
        <f>IFERROR((SUM(J20:O20) * HLOOKUP($A20,List!$A$1:$BL$15,12,FALSE)) + (I20  * HLOOKUP($A20,List!$A$1:$BL$15,11,FALSE)) + (SUM(C20:H20) * HLOOKUP($A20,List!$A$1:$BL$15,10,FALSE)),0)</f>
        <v>0</v>
      </c>
      <c r="S20" s="7" t="str">
        <f t="shared" si="0"/>
        <v>color</v>
      </c>
    </row>
    <row r="21" spans="1:19" ht="29" customHeight="1">
      <c r="A21" s="1"/>
      <c r="B21" s="2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22">
        <f t="shared" si="1"/>
        <v>0</v>
      </c>
      <c r="Q21" s="23">
        <f>IF(SUM(C21:H21)&gt;0,HLOOKUP($A21,List!$A$1:$BL$15,10,FALSE), IF(I21&gt;0,HLOOKUP($A21,List!$A$1:$BL$15,11,FALSE), IF(SUM(J21:O21)&gt;0,HLOOKUP($A21,List!$A$1:$BL$15,12,FALSE),0) ))</f>
        <v>0</v>
      </c>
      <c r="R21" s="23">
        <f>IFERROR((SUM(J21:O21) * HLOOKUP($A21,List!$A$1:$BL$15,12,FALSE)) + (I21  * HLOOKUP($A21,List!$A$1:$BL$15,11,FALSE)) + (SUM(C21:H21) * HLOOKUP($A21,List!$A$1:$BL$15,10,FALSE)),0)</f>
        <v>0</v>
      </c>
      <c r="S21" s="7" t="str">
        <f t="shared" si="0"/>
        <v>color</v>
      </c>
    </row>
    <row r="22" spans="1:19" ht="29" customHeight="1">
      <c r="A22" s="1"/>
      <c r="B22" s="2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2">
        <f t="shared" si="1"/>
        <v>0</v>
      </c>
      <c r="Q22" s="23">
        <f>IF(SUM(C22:H22)&gt;0,HLOOKUP($A22,List!$A$1:$BL$15,10,FALSE), IF(I22&gt;0,HLOOKUP($A22,List!$A$1:$BL$15,11,FALSE), IF(SUM(J22:O22)&gt;0,HLOOKUP($A22,List!$A$1:$BL$15,12,FALSE),0) ))</f>
        <v>0</v>
      </c>
      <c r="R22" s="23">
        <f>IFERROR((SUM(J22:O22) * HLOOKUP($A22,List!$A$1:$BL$15,12,FALSE)) + (I22  * HLOOKUP($A22,List!$A$1:$BL$15,11,FALSE)) + (SUM(C22:H22) * HLOOKUP($A22,List!$A$1:$BL$15,10,FALSE)),0)</f>
        <v>0</v>
      </c>
      <c r="S22" s="7" t="str">
        <f t="shared" si="0"/>
        <v>color</v>
      </c>
    </row>
    <row r="23" spans="1:19" ht="29" customHeight="1">
      <c r="A23" s="1"/>
      <c r="B23" s="2"/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2">
        <f t="shared" si="1"/>
        <v>0</v>
      </c>
      <c r="Q23" s="23">
        <f>IF(SUM(C23:H23)&gt;0,HLOOKUP($A23,List!$A$1:$BL$15,10,FALSE), IF(I23&gt;0,HLOOKUP($A23,List!$A$1:$BL$15,11,FALSE), IF(SUM(J23:O23)&gt;0,HLOOKUP($A23,List!$A$1:$BL$15,12,FALSE),0) ))</f>
        <v>0</v>
      </c>
      <c r="R23" s="23">
        <f>IFERROR((SUM(J23:O23) * HLOOKUP($A23,List!$A$1:$BL$15,12,FALSE)) + (I23  * HLOOKUP($A23,List!$A$1:$BL$15,11,FALSE)) + (SUM(C23:H23) * HLOOKUP($A23,List!$A$1:$BL$15,10,FALSE)),0)</f>
        <v>0</v>
      </c>
      <c r="S23" s="7" t="str">
        <f t="shared" si="0"/>
        <v>color</v>
      </c>
    </row>
    <row r="24" spans="1:19" ht="29" customHeight="1">
      <c r="A24" s="1"/>
      <c r="B24" s="2"/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2">
        <f t="shared" si="1"/>
        <v>0</v>
      </c>
      <c r="Q24" s="23">
        <f>IF(SUM(C24:H24)&gt;0,HLOOKUP($A24,List!$A$1:$BL$15,10,FALSE), IF(I24&gt;0,HLOOKUP($A24,List!$A$1:$BL$15,11,FALSE), IF(SUM(J24:O24)&gt;0,HLOOKUP($A24,List!$A$1:$BL$15,12,FALSE),0) ))</f>
        <v>0</v>
      </c>
      <c r="R24" s="23">
        <f>IFERROR((SUM(J24:O24) * HLOOKUP($A24,List!$A$1:$BL$15,12,FALSE)) + (I24  * HLOOKUP($A24,List!$A$1:$BL$15,11,FALSE)) + (SUM(C24:H24) * HLOOKUP($A24,List!$A$1:$BL$15,10,FALSE)),0)</f>
        <v>0</v>
      </c>
      <c r="S24" s="7" t="str">
        <f t="shared" si="0"/>
        <v>color</v>
      </c>
    </row>
    <row r="25" spans="1:19" ht="29" customHeight="1">
      <c r="A25" s="1"/>
      <c r="B25" s="2"/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22">
        <f t="shared" si="1"/>
        <v>0</v>
      </c>
      <c r="Q25" s="23">
        <f>IF(SUM(C25:H25)&gt;0,HLOOKUP($A25,List!$A$1:$BL$15,10,FALSE), IF(I25&gt;0,HLOOKUP($A25,List!$A$1:$BL$15,11,FALSE), IF(SUM(J25:O25)&gt;0,HLOOKUP($A25,List!$A$1:$BL$15,12,FALSE),0) ))</f>
        <v>0</v>
      </c>
      <c r="R25" s="23">
        <f>IFERROR((SUM(J25:O25) * HLOOKUP($A25,List!$A$1:$BL$15,12,FALSE)) + (I25  * HLOOKUP($A25,List!$A$1:$BL$15,11,FALSE)) + (SUM(C25:H25) * HLOOKUP($A25,List!$A$1:$BL$15,10,FALSE)),0)</f>
        <v>0</v>
      </c>
      <c r="S25" s="7" t="str">
        <f t="shared" si="0"/>
        <v>color</v>
      </c>
    </row>
    <row r="26" spans="1:19" ht="29" customHeight="1">
      <c r="A26" s="1"/>
      <c r="B26" s="2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2">
        <f t="shared" si="1"/>
        <v>0</v>
      </c>
      <c r="Q26" s="23">
        <f>IF(SUM(C26:H26)&gt;0,HLOOKUP($A26,List!$A$1:$BL$15,10,FALSE), IF(I26&gt;0,HLOOKUP($A26,List!$A$1:$BL$15,11,FALSE), IF(SUM(J26:O26)&gt;0,HLOOKUP($A26,List!$A$1:$BL$15,12,FALSE),0) ))</f>
        <v>0</v>
      </c>
      <c r="R26" s="23">
        <f>IFERROR((SUM(J26:O26) * HLOOKUP($A26,List!$A$1:$BL$15,12,FALSE)) + (I26  * HLOOKUP($A26,List!$A$1:$BL$15,11,FALSE)) + (SUM(C26:H26) * HLOOKUP($A26,List!$A$1:$BL$15,10,FALSE)),0)</f>
        <v>0</v>
      </c>
      <c r="S26" s="7" t="str">
        <f t="shared" si="0"/>
        <v>color</v>
      </c>
    </row>
    <row r="27" spans="1:19" ht="29" customHeight="1">
      <c r="A27" s="1"/>
      <c r="B27" s="2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22">
        <f t="shared" si="1"/>
        <v>0</v>
      </c>
      <c r="Q27" s="23">
        <f>IF(SUM(C27:H27)&gt;0,HLOOKUP($A27,List!$A$1:$BL$15,10,FALSE), IF(I27&gt;0,HLOOKUP($A27,List!$A$1:$BL$15,11,FALSE), IF(SUM(J27:O27)&gt;0,HLOOKUP($A27,List!$A$1:$BL$15,12,FALSE),0) ))</f>
        <v>0</v>
      </c>
      <c r="R27" s="23">
        <f>IFERROR((SUM(J27:O27) * HLOOKUP($A27,List!$A$1:$BL$15,12,FALSE)) + (I27  * HLOOKUP($A27,List!$A$1:$BL$15,11,FALSE)) + (SUM(C27:H27) * HLOOKUP($A27,List!$A$1:$BL$15,10,FALSE)),0)</f>
        <v>0</v>
      </c>
      <c r="S27" s="7" t="str">
        <f t="shared" si="0"/>
        <v>color</v>
      </c>
    </row>
    <row r="28" spans="1:19" ht="29" customHeight="1">
      <c r="A28" s="1"/>
      <c r="B28" s="2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2">
        <f t="shared" si="1"/>
        <v>0</v>
      </c>
      <c r="Q28" s="23">
        <f>IF(SUM(C28:H28)&gt;0,HLOOKUP($A28,List!$A$1:$BL$15,10,FALSE), IF(I28&gt;0,HLOOKUP($A28,List!$A$1:$BL$15,11,FALSE), IF(SUM(J28:O28)&gt;0,HLOOKUP($A28,List!$A$1:$BL$15,12,FALSE),0) ))</f>
        <v>0</v>
      </c>
      <c r="R28" s="23">
        <f>IFERROR((SUM(J28:O28) * HLOOKUP($A28,List!$A$1:$BL$15,12,FALSE)) + (I28  * HLOOKUP($A28,List!$A$1:$BL$15,11,FALSE)) + (SUM(C28:H28) * HLOOKUP($A28,List!$A$1:$BL$15,10,FALSE)),0)</f>
        <v>0</v>
      </c>
      <c r="S28" s="7" t="str">
        <f t="shared" si="0"/>
        <v>color</v>
      </c>
    </row>
    <row r="29" spans="1:19" ht="29" customHeight="1">
      <c r="A29" s="1"/>
      <c r="B29" s="2"/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2">
        <f t="shared" si="1"/>
        <v>0</v>
      </c>
      <c r="Q29" s="23">
        <f>IF(SUM(C29:H29)&gt;0,HLOOKUP($A29,List!$A$1:$BL$15,10,FALSE), IF(I29&gt;0,HLOOKUP($A29,List!$A$1:$BL$15,11,FALSE), IF(SUM(J29:O29)&gt;0,HLOOKUP($A29,List!$A$1:$BL$15,12,FALSE),0) ))</f>
        <v>0</v>
      </c>
      <c r="R29" s="23">
        <f>IFERROR((SUM(J29:O29) * HLOOKUP($A29,List!$A$1:$BL$15,12,FALSE)) + (I29  * HLOOKUP($A29,List!$A$1:$BL$15,11,FALSE)) + (SUM(C29:H29) * HLOOKUP($A29,List!$A$1:$BL$15,10,FALSE)),0)</f>
        <v>0</v>
      </c>
      <c r="S29" s="7" t="str">
        <f t="shared" si="0"/>
        <v>color</v>
      </c>
    </row>
    <row r="30" spans="1:19" ht="29" customHeight="1">
      <c r="A30" s="1"/>
      <c r="B30" s="2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2">
        <f t="shared" si="1"/>
        <v>0</v>
      </c>
      <c r="Q30" s="23">
        <f>IF(SUM(C30:H30)&gt;0,HLOOKUP($A30,List!$A$1:$BL$15,10,FALSE), IF(I30&gt;0,HLOOKUP($A30,List!$A$1:$BL$15,11,FALSE), IF(SUM(J30:O30)&gt;0,HLOOKUP($A30,List!$A$1:$BL$15,12,FALSE),0) ))</f>
        <v>0</v>
      </c>
      <c r="R30" s="23">
        <f>IFERROR((SUM(J30:O30) * HLOOKUP($A30,List!$A$1:$BL$15,12,FALSE)) + (I30  * HLOOKUP($A30,List!$A$1:$BL$15,11,FALSE)) + (SUM(C30:H30) * HLOOKUP($A30,List!$A$1:$BL$15,10,FALSE)),0)</f>
        <v>0</v>
      </c>
      <c r="S30" s="7" t="str">
        <f t="shared" si="0"/>
        <v>color</v>
      </c>
    </row>
    <row r="31" spans="1:19" ht="29" customHeight="1">
      <c r="A31" s="1"/>
      <c r="B31" s="2"/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2">
        <f t="shared" si="1"/>
        <v>0</v>
      </c>
      <c r="Q31" s="23">
        <f>IF(SUM(C31:H31)&gt;0,HLOOKUP($A31,List!$A$1:$BL$15,10,FALSE), IF(I31&gt;0,HLOOKUP($A31,List!$A$1:$BL$15,11,FALSE), IF(SUM(J31:O31)&gt;0,HLOOKUP($A31,List!$A$1:$BL$15,12,FALSE),0) ))</f>
        <v>0</v>
      </c>
      <c r="R31" s="23">
        <f>IFERROR((SUM(J31:O31) * HLOOKUP($A31,List!$A$1:$BL$15,12,FALSE)) + (I31  * HLOOKUP($A31,List!$A$1:$BL$15,11,FALSE)) + (SUM(C31:H31) * HLOOKUP($A31,List!$A$1:$BL$15,10,FALSE)),0)</f>
        <v>0</v>
      </c>
      <c r="S31" s="7" t="str">
        <f t="shared" si="0"/>
        <v>color</v>
      </c>
    </row>
    <row r="32" spans="1:19" ht="29" customHeight="1">
      <c r="A32" s="1"/>
      <c r="B32" s="2"/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2">
        <f t="shared" si="1"/>
        <v>0</v>
      </c>
      <c r="Q32" s="23">
        <f>IF(SUM(C32:H32)&gt;0,HLOOKUP($A32,List!$A$1:$BL$15,10,FALSE), IF(I32&gt;0,HLOOKUP($A32,List!$A$1:$BL$15,11,FALSE), IF(SUM(J32:O32)&gt;0,HLOOKUP($A32,List!$A$1:$BL$15,12,FALSE),0) ))</f>
        <v>0</v>
      </c>
      <c r="R32" s="23">
        <f>IFERROR((SUM(J32:O32) * HLOOKUP($A32,List!$A$1:$BL$15,12,FALSE)) + (I32  * HLOOKUP($A32,List!$A$1:$BL$15,11,FALSE)) + (SUM(C32:H32) * HLOOKUP($A32,List!$A$1:$BL$15,10,FALSE)),0)</f>
        <v>0</v>
      </c>
      <c r="S32" s="7" t="str">
        <f t="shared" si="0"/>
        <v>color</v>
      </c>
    </row>
    <row r="33" spans="1:19" ht="29" customHeight="1">
      <c r="A33" s="1"/>
      <c r="B33" s="2"/>
      <c r="C33" s="3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2">
        <f t="shared" si="1"/>
        <v>0</v>
      </c>
      <c r="Q33" s="23">
        <f>IF(SUM(C33:H33)&gt;0,HLOOKUP($A33,List!$A$1:$BL$15,10,FALSE), IF(I33&gt;0,HLOOKUP($A33,List!$A$1:$BL$15,11,FALSE), IF(SUM(J33:O33)&gt;0,HLOOKUP($A33,List!$A$1:$BL$15,12,FALSE),0) ))</f>
        <v>0</v>
      </c>
      <c r="R33" s="23">
        <f>IFERROR((SUM(J33:O33) * HLOOKUP($A33,List!$A$1:$BL$15,12,FALSE)) + (I33  * HLOOKUP($A33,List!$A$1:$BL$15,11,FALSE)) + (SUM(C33:H33) * HLOOKUP($A33,List!$A$1:$BL$15,10,FALSE)),0)</f>
        <v>0</v>
      </c>
      <c r="S33" s="7" t="str">
        <f t="shared" si="0"/>
        <v>color</v>
      </c>
    </row>
    <row r="34" spans="1:19" ht="29" customHeight="1">
      <c r="A34" s="1"/>
      <c r="B34" s="2"/>
      <c r="C34" s="3"/>
      <c r="D34" s="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22">
        <f t="shared" si="1"/>
        <v>0</v>
      </c>
      <c r="Q34" s="23">
        <f>IF(SUM(C34:H34)&gt;0,HLOOKUP($A34,List!$A$1:$BL$15,10,FALSE), IF(I34&gt;0,HLOOKUP($A34,List!$A$1:$BL$15,11,FALSE), IF(SUM(J34:O34)&gt;0,HLOOKUP($A34,List!$A$1:$BL$15,12,FALSE),0) ))</f>
        <v>0</v>
      </c>
      <c r="R34" s="23">
        <f>IFERROR((SUM(J34:O34) * HLOOKUP($A34,List!$A$1:$BL$15,12,FALSE)) + (I34  * HLOOKUP($A34,List!$A$1:$BL$15,11,FALSE)) + (SUM(C34:H34) * HLOOKUP($A34,List!$A$1:$BL$15,10,FALSE)),0)</f>
        <v>0</v>
      </c>
      <c r="S34" s="7" t="str">
        <f t="shared" si="0"/>
        <v>color</v>
      </c>
    </row>
    <row r="35" spans="1:19" ht="29" customHeight="1">
      <c r="A35" s="1"/>
      <c r="B35" s="2"/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2">
        <f t="shared" si="1"/>
        <v>0</v>
      </c>
      <c r="Q35" s="23">
        <f>IF(SUM(C35:H35)&gt;0,HLOOKUP($A35,List!$A$1:$BL$15,10,FALSE), IF(I35&gt;0,HLOOKUP($A35,List!$A$1:$BL$15,11,FALSE), IF(SUM(J35:O35)&gt;0,HLOOKUP($A35,List!$A$1:$BL$15,12,FALSE),0) ))</f>
        <v>0</v>
      </c>
      <c r="R35" s="23">
        <f>IFERROR((SUM(J35:O35) * HLOOKUP($A35,List!$A$1:$BL$15,12,FALSE)) + (I35  * HLOOKUP($A35,List!$A$1:$BL$15,11,FALSE)) + (SUM(C35:H35) * HLOOKUP($A35,List!$A$1:$BL$15,10,FALSE)),0)</f>
        <v>0</v>
      </c>
      <c r="S35" s="7" t="str">
        <f t="shared" si="0"/>
        <v>color</v>
      </c>
    </row>
    <row r="36" spans="1:19" ht="29" customHeight="1">
      <c r="A36" s="1"/>
      <c r="B36" s="2"/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2">
        <f t="shared" si="1"/>
        <v>0</v>
      </c>
      <c r="Q36" s="23">
        <f>IF(SUM(C36:H36)&gt;0,HLOOKUP($A36,List!$A$1:$BL$15,10,FALSE), IF(I36&gt;0,HLOOKUP($A36,List!$A$1:$BL$15,11,FALSE), IF(SUM(J36:O36)&gt;0,HLOOKUP($A36,List!$A$1:$BL$15,12,FALSE),0) ))</f>
        <v>0</v>
      </c>
      <c r="R36" s="23">
        <f>IFERROR((SUM(J36:O36) * HLOOKUP($A36,List!$A$1:$BL$15,12,FALSE)) + (I36  * HLOOKUP($A36,List!$A$1:$BL$15,11,FALSE)) + (SUM(C36:H36) * HLOOKUP($A36,List!$A$1:$BL$15,10,FALSE)),0)</f>
        <v>0</v>
      </c>
      <c r="S36" s="7" t="str">
        <f t="shared" si="0"/>
        <v>color</v>
      </c>
    </row>
    <row r="37" spans="1:19" ht="29" customHeight="1">
      <c r="A37" s="1"/>
      <c r="B37" s="2"/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22">
        <f t="shared" si="1"/>
        <v>0</v>
      </c>
      <c r="Q37" s="23">
        <f>IF(SUM(C37:H37)&gt;0,HLOOKUP($A37,List!$A$1:$BL$15,10,FALSE), IF(I37&gt;0,HLOOKUP($A37,List!$A$1:$BL$15,11,FALSE), IF(SUM(J37:O37)&gt;0,HLOOKUP($A37,List!$A$1:$BL$15,12,FALSE),0) ))</f>
        <v>0</v>
      </c>
      <c r="R37" s="23">
        <f>IFERROR((SUM(J37:O37) * HLOOKUP($A37,List!$A$1:$BL$15,12,FALSE)) + (I37  * HLOOKUP($A37,List!$A$1:$BL$15,11,FALSE)) + (SUM(C37:H37) * HLOOKUP($A37,List!$A$1:$BL$15,10,FALSE)),0)</f>
        <v>0</v>
      </c>
      <c r="S37" s="7" t="str">
        <f t="shared" si="0"/>
        <v>color</v>
      </c>
    </row>
    <row r="38" spans="1:19" ht="29" customHeight="1">
      <c r="A38" s="1"/>
      <c r="B38" s="2"/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2">
        <f t="shared" si="1"/>
        <v>0</v>
      </c>
      <c r="Q38" s="23">
        <f>IF(SUM(C38:H38)&gt;0,HLOOKUP($A38,List!$A$1:$BL$15,10,FALSE), IF(I38&gt;0,HLOOKUP($A38,List!$A$1:$BL$15,11,FALSE), IF(SUM(J38:O38)&gt;0,HLOOKUP($A38,List!$A$1:$BL$15,12,FALSE),0) ))</f>
        <v>0</v>
      </c>
      <c r="R38" s="23">
        <f>IFERROR((SUM(J38:O38) * HLOOKUP($A38,List!$A$1:$BL$15,12,FALSE)) + (I38  * HLOOKUP($A38,List!$A$1:$BL$15,11,FALSE)) + (SUM(C38:H38) * HLOOKUP($A38,List!$A$1:$BL$15,10,FALSE)),0)</f>
        <v>0</v>
      </c>
      <c r="S38" s="7" t="str">
        <f t="shared" si="0"/>
        <v>color</v>
      </c>
    </row>
    <row r="39" spans="1:19" ht="29" customHeight="1">
      <c r="A39" s="1"/>
      <c r="B39" s="2"/>
      <c r="C39" s="3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2">
        <f t="shared" si="1"/>
        <v>0</v>
      </c>
      <c r="Q39" s="23">
        <f>IF(SUM(C39:H39)&gt;0,HLOOKUP($A39,List!$A$1:$BL$15,10,FALSE), IF(I39&gt;0,HLOOKUP($A39,List!$A$1:$BL$15,11,FALSE), IF(SUM(J39:O39)&gt;0,HLOOKUP($A39,List!$A$1:$BL$15,12,FALSE),0) ))</f>
        <v>0</v>
      </c>
      <c r="R39" s="23">
        <f>IFERROR((SUM(J39:O39) * HLOOKUP($A39,List!$A$1:$BL$15,12,FALSE)) + (I39  * HLOOKUP($A39,List!$A$1:$BL$15,11,FALSE)) + (SUM(C39:H39) * HLOOKUP($A39,List!$A$1:$BL$15,10,FALSE)),0)</f>
        <v>0</v>
      </c>
      <c r="S39" s="7" t="str">
        <f t="shared" si="0"/>
        <v>color</v>
      </c>
    </row>
    <row r="40" spans="1:19" ht="29" customHeight="1">
      <c r="A40" s="1"/>
      <c r="B40" s="2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22">
        <f t="shared" si="1"/>
        <v>0</v>
      </c>
      <c r="Q40" s="23">
        <f>IF(SUM(C40:H40)&gt;0,HLOOKUP($A40,List!$A$1:$BL$15,10,FALSE), IF(I40&gt;0,HLOOKUP($A40,List!$A$1:$BL$15,11,FALSE), IF(SUM(J40:O40)&gt;0,HLOOKUP($A40,List!$A$1:$BL$15,12,FALSE),0) ))</f>
        <v>0</v>
      </c>
      <c r="R40" s="23">
        <f>IFERROR((SUM(J40:O40) * HLOOKUP($A40,List!$A$1:$BL$15,12,FALSE)) + (I40  * HLOOKUP($A40,List!$A$1:$BL$15,11,FALSE)) + (SUM(C40:H40) * HLOOKUP($A40,List!$A$1:$BL$15,10,FALSE)),0)</f>
        <v>0</v>
      </c>
      <c r="S40" s="7" t="str">
        <f t="shared" si="0"/>
        <v>color</v>
      </c>
    </row>
    <row r="41" spans="1:19" ht="29" customHeight="1">
      <c r="A41" s="1"/>
      <c r="B41" s="2"/>
      <c r="C41" s="3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2">
        <f t="shared" si="1"/>
        <v>0</v>
      </c>
      <c r="Q41" s="23">
        <f>IF(SUM(C41:H41)&gt;0,HLOOKUP($A41,List!$A$1:$BL$15,10,FALSE), IF(I41&gt;0,HLOOKUP($A41,List!$A$1:$BL$15,11,FALSE), IF(SUM(J41:O41)&gt;0,HLOOKUP($A41,List!$A$1:$BL$15,12,FALSE),0) ))</f>
        <v>0</v>
      </c>
      <c r="R41" s="23">
        <f>IFERROR((SUM(J41:O41) * HLOOKUP($A41,List!$A$1:$BL$15,12,FALSE)) + (I41  * HLOOKUP($A41,List!$A$1:$BL$15,11,FALSE)) + (SUM(C41:H41) * HLOOKUP($A41,List!$A$1:$BL$15,10,FALSE)),0)</f>
        <v>0</v>
      </c>
      <c r="S41" s="7" t="str">
        <f t="shared" si="0"/>
        <v>color</v>
      </c>
    </row>
    <row r="42" spans="1:19" ht="29" customHeight="1">
      <c r="A42" s="1"/>
      <c r="B42" s="2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2">
        <f t="shared" si="1"/>
        <v>0</v>
      </c>
      <c r="Q42" s="23">
        <f>IF(SUM(C42:H42)&gt;0,HLOOKUP($A42,List!$A$1:$BL$15,10,FALSE), IF(I42&gt;0,HLOOKUP($A42,List!$A$1:$BL$15,11,FALSE), IF(SUM(J42:O42)&gt;0,HLOOKUP($A42,List!$A$1:$BL$15,12,FALSE),0) ))</f>
        <v>0</v>
      </c>
      <c r="R42" s="23">
        <f>IFERROR((SUM(J42:O42) * HLOOKUP($A42,List!$A$1:$BL$15,12,FALSE)) + (I42  * HLOOKUP($A42,List!$A$1:$BL$15,11,FALSE)) + (SUM(C42:H42) * HLOOKUP($A42,List!$A$1:$BL$15,10,FALSE)),0)</f>
        <v>0</v>
      </c>
      <c r="S42" s="7" t="str">
        <f t="shared" si="0"/>
        <v>color</v>
      </c>
    </row>
    <row r="43" spans="1:19" ht="29" customHeight="1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24"/>
      <c r="P43" s="25">
        <f>SUM(P18:P42)</f>
        <v>0</v>
      </c>
      <c r="Q43" s="26" t="s">
        <v>39</v>
      </c>
      <c r="R43" s="27">
        <f>SUM(R18:R42)</f>
        <v>0</v>
      </c>
    </row>
    <row r="44" spans="1:19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28"/>
      <c r="P44" s="28"/>
      <c r="Q44" s="29"/>
      <c r="R44" s="30"/>
    </row>
    <row r="45" spans="1:19">
      <c r="A45" s="31"/>
      <c r="B45" s="31"/>
      <c r="C45" s="31"/>
      <c r="D45" s="31"/>
      <c r="E45" s="31"/>
      <c r="F45" s="31"/>
      <c r="G45" s="31"/>
      <c r="H45" s="32"/>
      <c r="I45" s="33"/>
      <c r="J45" s="33"/>
      <c r="K45" s="33"/>
      <c r="L45" s="33"/>
      <c r="M45" s="33"/>
      <c r="N45" s="31"/>
      <c r="O45" s="34"/>
      <c r="P45" s="34"/>
      <c r="Q45" s="34"/>
      <c r="R45" s="34"/>
    </row>
    <row r="46" spans="1:19">
      <c r="A46" s="34" t="s">
        <v>40</v>
      </c>
      <c r="B46" s="35"/>
      <c r="C46" s="35"/>
      <c r="D46" s="35"/>
      <c r="E46" s="35"/>
      <c r="F46" s="35"/>
      <c r="G46" s="35"/>
      <c r="H46" s="35"/>
      <c r="I46" s="36"/>
      <c r="J46" s="34"/>
      <c r="K46" s="34"/>
      <c r="L46" s="34"/>
      <c r="M46" s="67"/>
      <c r="N46" s="68"/>
      <c r="O46" s="68"/>
      <c r="P46" s="68"/>
      <c r="Q46" s="68"/>
      <c r="R46" s="68"/>
    </row>
    <row r="47" spans="1:19">
      <c r="A47" s="42" t="s">
        <v>41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</sheetData>
  <sheetProtection algorithmName="SHA-512" hashValue="VFUVfn7NrP72ofbrTK1YTE7JAaZyiTIiBc6hYSAhZLLp3dH8091JB1gBUMMbJObP0Z/dVVHEizJyb86Q7oiQBg==" saltValue="quOoxj2i6sL3/zFE29kvXA==" spinCount="100000" sheet="1" objects="1" scenarios="1" selectLockedCells="1"/>
  <mergeCells count="38">
    <mergeCell ref="B9:E9"/>
    <mergeCell ref="N9:R9"/>
    <mergeCell ref="B10:E10"/>
    <mergeCell ref="A1:C1"/>
    <mergeCell ref="E1:F2"/>
    <mergeCell ref="G1:J2"/>
    <mergeCell ref="P1:R8"/>
    <mergeCell ref="A2:C2"/>
    <mergeCell ref="A3:C3"/>
    <mergeCell ref="A4:C4"/>
    <mergeCell ref="F4:N7"/>
    <mergeCell ref="A5:C5"/>
    <mergeCell ref="A6:C6"/>
    <mergeCell ref="F10:M10"/>
    <mergeCell ref="N10:R10"/>
    <mergeCell ref="M46:R46"/>
    <mergeCell ref="B12:E12"/>
    <mergeCell ref="F12:M12"/>
    <mergeCell ref="N12:R12"/>
    <mergeCell ref="B11:E11"/>
    <mergeCell ref="F11:M11"/>
    <mergeCell ref="N11:R11"/>
    <mergeCell ref="A13:C13"/>
    <mergeCell ref="D13:G13"/>
    <mergeCell ref="H13:M13"/>
    <mergeCell ref="N13:R13"/>
    <mergeCell ref="A47:R47"/>
    <mergeCell ref="A14:C14"/>
    <mergeCell ref="D14:G14"/>
    <mergeCell ref="H14:M14"/>
    <mergeCell ref="N14:R14"/>
    <mergeCell ref="A15:E15"/>
    <mergeCell ref="F15:M15"/>
    <mergeCell ref="N15:R15"/>
    <mergeCell ref="A16:E16"/>
    <mergeCell ref="F16:M16"/>
    <mergeCell ref="N16:R16"/>
    <mergeCell ref="A43:N44"/>
  </mergeCells>
  <conditionalFormatting sqref="C18:C42 J18:O42">
    <cfRule type="expression" dxfId="28" priority="20">
      <formula>AND($A18=4260,$B18="Platinum")</formula>
    </cfRule>
    <cfRule type="expression" dxfId="27" priority="29">
      <formula>OR($A18=2340,$A18=2640,$A18=2650,$A18=2800,$A18=2801,$A18=3440,$A18=4640,$A18=4680,$A18=4810,$A18=3415,$A18="5705W",$A18=6275,$A18=6515,$A18=4630,$A18=4690,$A18=4710)</formula>
    </cfRule>
  </conditionalFormatting>
  <conditionalFormatting sqref="C18:C42 K18:O42">
    <cfRule type="expression" dxfId="26" priority="3">
      <formula>AND($A18=2920,$B18="Orange")</formula>
    </cfRule>
    <cfRule type="expression" dxfId="25" priority="4">
      <formula>AND($A18=2920,$B18="Platinum")</formula>
    </cfRule>
    <cfRule type="expression" dxfId="24" priority="5">
      <formula>AND($A18=2920,$B18="Tan")</formula>
    </cfRule>
    <cfRule type="expression" dxfId="23" priority="10">
      <formula>AND($A18=2530,$B18="Brick")</formula>
    </cfRule>
    <cfRule type="expression" dxfId="22" priority="11">
      <formula>AND($A18=2530,$B18="Blue Jay")</formula>
    </cfRule>
    <cfRule type="expression" dxfId="21" priority="14">
      <formula>AND($A18=6300,$B18="Navy Heather/Nickel Trim")</formula>
    </cfRule>
    <cfRule type="expression" dxfId="20" priority="16">
      <formula>AND($A18=6300,$B18="Light Heather Gray/Black Trim")</formula>
    </cfRule>
    <cfRule type="expression" dxfId="19" priority="28">
      <formula>OR($A18=2420,$A18=3140,$A18=3150,$A18=3410,$A18=3510,$A18=4050,A18=4670,$A18=6270,$A18=6310,$A18=6560,$A18=2530)</formula>
    </cfRule>
  </conditionalFormatting>
  <conditionalFormatting sqref="C18:C42 K18:K42 O18:O42">
    <cfRule type="expression" dxfId="18" priority="8">
      <formula>AND($A18=5705,$B18="Tar/Black")</formula>
    </cfRule>
    <cfRule type="expression" dxfId="17" priority="9">
      <formula>AND($A18=5705,$B18="Black")</formula>
    </cfRule>
    <cfRule type="expression" dxfId="16" priority="27">
      <formula>($A18=6510)</formula>
    </cfRule>
  </conditionalFormatting>
  <conditionalFormatting sqref="C18:C42 O18:O42">
    <cfRule type="expression" dxfId="15" priority="26">
      <formula>OR($A18=4000,$A18=4200)</formula>
    </cfRule>
  </conditionalFormatting>
  <conditionalFormatting sqref="C18:C42">
    <cfRule type="expression" dxfId="14" priority="1">
      <formula>AND($A18=2920,$B18="Jet Gray")</formula>
    </cfRule>
    <cfRule type="expression" dxfId="13" priority="2">
      <formula>AND($A18=2920,$B18="Navy")</formula>
    </cfRule>
    <cfRule type="expression" dxfId="12" priority="12">
      <formula>AND($A18=2530,$B18="Coal")</formula>
    </cfRule>
    <cfRule type="expression" dxfId="11" priority="13">
      <formula>AND($A18=2530,$B18="Ink")</formula>
    </cfRule>
    <cfRule type="expression" dxfId="10" priority="15">
      <formula>AND($A18=6300,$B18="Dark Heather Gray/Cobalt Trim")</formula>
    </cfRule>
    <cfRule type="expression" dxfId="9" priority="17">
      <formula>AND($A18=4620,$B18="Navy")</formula>
    </cfRule>
    <cfRule type="expression" dxfId="8" priority="18">
      <formula>AND($A18=4620,$B18="Platinum")</formula>
    </cfRule>
    <cfRule type="expression" dxfId="7" priority="19">
      <formula>AND($A18=4620,$B18="Cinder")</formula>
    </cfRule>
    <cfRule type="expression" dxfId="6" priority="25">
      <formula>OR($A18=6520,$A18=3120,$A18=3160,$A18=6320)</formula>
    </cfRule>
  </conditionalFormatting>
  <conditionalFormatting sqref="J18:O42">
    <cfRule type="expression" dxfId="5" priority="22">
      <formula>($A18=4260)</formula>
    </cfRule>
    <cfRule type="expression" dxfId="4" priority="23">
      <formula>OR($A18=6315,$A18=6325,$A18=6525,$A18=6565)</formula>
    </cfRule>
    <cfRule type="expression" dxfId="3" priority="24">
      <formula>OR($A18=2345,$A18=2425,$A18=2535,$A18=2645,$A18=2655,$A18=2805,$A18=2925,$A18=2945,$A18=3125,$A18=3145,$A18=3155,$A18=3165,$A18=3445,$A18=3515,$A18=3555,$A18=4005,$A18=4055,$A18=4625,$A18=4635,$A18=4675,$A18=4685,$A18=4705,$A18=4715,$A18=4815,$A18=6305)</formula>
    </cfRule>
  </conditionalFormatting>
  <conditionalFormatting sqref="J18:O42 C18:C42">
    <cfRule type="expression" dxfId="2" priority="21">
      <formula>AND($A18=4260,$B18="Bright Red/Black")</formula>
    </cfRule>
  </conditionalFormatting>
  <conditionalFormatting sqref="C18:C42 I18:K42 O18:O42">
    <cfRule type="expression" dxfId="1" priority="6">
      <formula>AND($A18=5705,$B18="Sapphire/Tar")</formula>
    </cfRule>
    <cfRule type="expression" dxfId="0" priority="7">
      <formula>AND($A18=5705,$B18="Navy")</formula>
    </cfRule>
  </conditionalFormatting>
  <dataValidations count="2">
    <dataValidation type="list" allowBlank="1" showInputMessage="1" showErrorMessage="1" prompt="Please Enter Style #" sqref="A18:A42" xr:uid="{ADBC129A-2246-A141-81A2-9C4EE221C8F4}">
      <formula1>styles3</formula1>
    </dataValidation>
    <dataValidation type="list" allowBlank="1" showInputMessage="1" showErrorMessage="1" prompt="Please Enter Color Selection" sqref="B18:B42" xr:uid="{E6E08F2F-77FF-974D-BEA1-406373BD0D3F}">
      <formula1>INDIRECT($S18)</formula1>
    </dataValidation>
  </dataValidations>
  <printOptions horizontalCentered="1" verticalCentered="1"/>
  <pageMargins left="0.25" right="0.25" top="0.5" bottom="0.25" header="0.5" footer="0.5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86AFC-1BB0-064B-B11F-7FF2CB5A6F43}">
  <dimension ref="A1:BL15"/>
  <sheetViews>
    <sheetView topLeftCell="T1" workbookViewId="0"/>
  </sheetViews>
  <sheetFormatPr baseColWidth="10" defaultRowHeight="16"/>
  <cols>
    <col min="1" max="1" width="10.83203125" style="108"/>
    <col min="2" max="2" width="16.6640625" style="108" bestFit="1" customWidth="1"/>
    <col min="3" max="3" width="11.6640625" style="108" bestFit="1" customWidth="1"/>
    <col min="4" max="5" width="16.33203125" style="108" bestFit="1" customWidth="1"/>
    <col min="6" max="6" width="17" style="108" bestFit="1" customWidth="1"/>
    <col min="7" max="7" width="11.6640625" style="108" bestFit="1" customWidth="1"/>
    <col min="8" max="8" width="20.1640625" style="108" bestFit="1" customWidth="1"/>
    <col min="9" max="9" width="19.83203125" style="108" bestFit="1" customWidth="1"/>
    <col min="10" max="11" width="11.6640625" style="108" bestFit="1" customWidth="1"/>
    <col min="12" max="12" width="19.83203125" style="108" bestFit="1" customWidth="1"/>
    <col min="13" max="13" width="16.6640625" style="108" bestFit="1" customWidth="1"/>
    <col min="14" max="14" width="10.83203125" style="108"/>
    <col min="15" max="15" width="31.1640625" style="108" bestFit="1" customWidth="1"/>
    <col min="16" max="16" width="8.5" style="108" bestFit="1" customWidth="1"/>
    <col min="17" max="17" width="16.6640625" style="108" bestFit="1" customWidth="1"/>
    <col min="18" max="18" width="10" style="108" bestFit="1" customWidth="1"/>
    <col min="19" max="20" width="16.6640625" style="108" bestFit="1" customWidth="1"/>
    <col min="21" max="21" width="12.5" style="108" bestFit="1" customWidth="1"/>
    <col min="22" max="22" width="16.6640625" style="108" bestFit="1" customWidth="1"/>
    <col min="23" max="23" width="16.33203125" style="108" bestFit="1" customWidth="1"/>
    <col min="24" max="24" width="19" style="108" bestFit="1" customWidth="1"/>
    <col min="25" max="25" width="9" style="108" bestFit="1" customWidth="1"/>
    <col min="26" max="26" width="12.5" style="108" bestFit="1" customWidth="1"/>
    <col min="27" max="31" width="9" style="108" bestFit="1" customWidth="1"/>
    <col min="32" max="32" width="16.6640625" style="108" bestFit="1" customWidth="1"/>
    <col min="33" max="34" width="9" style="108" bestFit="1" customWidth="1"/>
    <col min="35" max="35" width="16.6640625" style="108" bestFit="1" customWidth="1"/>
    <col min="36" max="36" width="9" style="108" bestFit="1" customWidth="1"/>
    <col min="37" max="38" width="12.5" style="108" bestFit="1" customWidth="1"/>
    <col min="39" max="16384" width="10.83203125" style="108"/>
  </cols>
  <sheetData>
    <row r="1" spans="1:64" s="107" customFormat="1">
      <c r="A1" s="107" t="s">
        <v>42</v>
      </c>
      <c r="B1" s="107">
        <v>2340</v>
      </c>
      <c r="C1" s="107">
        <v>2420</v>
      </c>
      <c r="D1" s="107">
        <v>2640</v>
      </c>
      <c r="E1" s="107">
        <v>2650</v>
      </c>
      <c r="F1" s="107">
        <v>2800</v>
      </c>
      <c r="G1" s="107">
        <v>2801</v>
      </c>
      <c r="H1" s="107">
        <v>2920</v>
      </c>
      <c r="I1" s="107">
        <v>3120</v>
      </c>
      <c r="J1" s="107">
        <v>3140</v>
      </c>
      <c r="K1" s="107">
        <v>3150</v>
      </c>
      <c r="L1" s="107">
        <v>3160</v>
      </c>
      <c r="M1" s="107">
        <v>3510</v>
      </c>
      <c r="N1" s="107">
        <v>4050</v>
      </c>
      <c r="O1" s="107">
        <v>4620</v>
      </c>
      <c r="P1" s="107">
        <v>4630</v>
      </c>
      <c r="Q1" s="107">
        <v>4670</v>
      </c>
      <c r="R1" s="107">
        <v>4680</v>
      </c>
      <c r="S1" s="107">
        <v>4690</v>
      </c>
      <c r="T1" s="107">
        <v>2345</v>
      </c>
      <c r="U1" s="107">
        <v>2425</v>
      </c>
      <c r="V1" s="107">
        <v>2645</v>
      </c>
      <c r="W1" s="107">
        <v>2655</v>
      </c>
      <c r="X1" s="107">
        <v>2805</v>
      </c>
      <c r="Y1" s="107">
        <v>2925</v>
      </c>
      <c r="Z1" s="107">
        <v>2945</v>
      </c>
      <c r="AA1" s="107">
        <v>3125</v>
      </c>
      <c r="AB1" s="107">
        <v>3145</v>
      </c>
      <c r="AC1" s="107">
        <v>3155</v>
      </c>
      <c r="AD1" s="107">
        <v>3165</v>
      </c>
      <c r="AE1" s="107">
        <v>3445</v>
      </c>
      <c r="AF1" s="107">
        <v>3515</v>
      </c>
      <c r="AG1" s="107">
        <v>4625</v>
      </c>
      <c r="AH1" s="107">
        <v>4635</v>
      </c>
      <c r="AI1" s="107">
        <v>4675</v>
      </c>
      <c r="AJ1" s="107">
        <v>4685</v>
      </c>
      <c r="AK1" s="107">
        <v>4705</v>
      </c>
      <c r="AL1" s="107">
        <v>4715</v>
      </c>
      <c r="AM1" s="107">
        <v>2530</v>
      </c>
      <c r="AN1" s="107">
        <v>3410</v>
      </c>
      <c r="AO1" s="107">
        <v>4000</v>
      </c>
      <c r="AP1" s="107">
        <v>4200</v>
      </c>
      <c r="AQ1" s="107">
        <v>4640</v>
      </c>
      <c r="AR1" s="107">
        <v>4710</v>
      </c>
      <c r="AS1" s="107">
        <v>5705</v>
      </c>
      <c r="AT1" s="107">
        <v>6270</v>
      </c>
      <c r="AU1" s="107">
        <v>6300</v>
      </c>
      <c r="AV1" s="107">
        <v>6310</v>
      </c>
      <c r="AW1" s="107">
        <v>6320</v>
      </c>
      <c r="AX1" s="107">
        <v>6510</v>
      </c>
      <c r="AY1" s="107">
        <v>6520</v>
      </c>
      <c r="AZ1" s="107">
        <v>6560</v>
      </c>
      <c r="BA1" s="107">
        <v>2535</v>
      </c>
      <c r="BB1" s="107">
        <v>3415</v>
      </c>
      <c r="BC1" s="107">
        <v>4005</v>
      </c>
      <c r="BD1" s="107">
        <v>4055</v>
      </c>
      <c r="BE1" s="107">
        <v>4260</v>
      </c>
      <c r="BF1" s="107">
        <v>6275</v>
      </c>
      <c r="BG1" s="107">
        <v>6305</v>
      </c>
      <c r="BH1" s="107">
        <v>6315</v>
      </c>
      <c r="BI1" s="107">
        <v>6325</v>
      </c>
      <c r="BJ1" s="107">
        <v>6515</v>
      </c>
      <c r="BK1" s="107">
        <v>6525</v>
      </c>
      <c r="BL1" s="107">
        <v>6565</v>
      </c>
    </row>
    <row r="2" spans="1:64">
      <c r="A2" s="108" t="s">
        <v>43</v>
      </c>
      <c r="B2" s="108" t="s">
        <v>44</v>
      </c>
      <c r="C2" s="108" t="s">
        <v>45</v>
      </c>
      <c r="D2" s="108" t="s">
        <v>122</v>
      </c>
      <c r="E2" s="108" t="s">
        <v>45</v>
      </c>
      <c r="F2" s="108" t="s">
        <v>47</v>
      </c>
      <c r="G2" s="108" t="s">
        <v>57</v>
      </c>
      <c r="H2" s="108" t="s">
        <v>68</v>
      </c>
      <c r="I2" s="108" t="s">
        <v>45</v>
      </c>
      <c r="J2" s="108" t="s">
        <v>45</v>
      </c>
      <c r="K2" s="108" t="s">
        <v>45</v>
      </c>
      <c r="L2" s="108" t="s">
        <v>45</v>
      </c>
      <c r="M2" s="108" t="s">
        <v>46</v>
      </c>
      <c r="N2" s="108" t="s">
        <v>45</v>
      </c>
      <c r="O2" s="108" t="s">
        <v>49</v>
      </c>
      <c r="P2" s="108" t="s">
        <v>49</v>
      </c>
      <c r="Q2" s="108" t="s">
        <v>68</v>
      </c>
      <c r="R2" s="108" t="s">
        <v>45</v>
      </c>
      <c r="S2" s="108" t="s">
        <v>50</v>
      </c>
      <c r="T2" s="108" t="s">
        <v>51</v>
      </c>
      <c r="U2" s="108" t="s">
        <v>45</v>
      </c>
      <c r="V2" s="108" t="s">
        <v>52</v>
      </c>
      <c r="W2" s="108" t="s">
        <v>45</v>
      </c>
      <c r="X2" s="108" t="s">
        <v>53</v>
      </c>
      <c r="Y2" s="108" t="s">
        <v>48</v>
      </c>
      <c r="Z2" s="108" t="s">
        <v>54</v>
      </c>
      <c r="AA2" s="108" t="s">
        <v>45</v>
      </c>
      <c r="AB2" s="108" t="s">
        <v>45</v>
      </c>
      <c r="AC2" s="108" t="s">
        <v>45</v>
      </c>
      <c r="AD2" s="108" t="s">
        <v>45</v>
      </c>
      <c r="AE2" s="108" t="s">
        <v>45</v>
      </c>
      <c r="AF2" s="108" t="s">
        <v>46</v>
      </c>
      <c r="AG2" s="108" t="s">
        <v>55</v>
      </c>
      <c r="AH2" s="108" t="s">
        <v>55</v>
      </c>
      <c r="AI2" s="108" t="s">
        <v>48</v>
      </c>
      <c r="AJ2" s="108" t="s">
        <v>45</v>
      </c>
      <c r="AK2" s="108" t="s">
        <v>45</v>
      </c>
      <c r="AL2" s="108" t="s">
        <v>45</v>
      </c>
      <c r="AM2" s="108" t="s">
        <v>56</v>
      </c>
      <c r="AN2" s="108" t="s">
        <v>45</v>
      </c>
      <c r="AO2" s="108" t="s">
        <v>45</v>
      </c>
      <c r="AP2" s="108" t="s">
        <v>45</v>
      </c>
      <c r="AQ2" s="108" t="s">
        <v>55</v>
      </c>
      <c r="AR2" s="108" t="s">
        <v>45</v>
      </c>
      <c r="AS2" s="108" t="s">
        <v>45</v>
      </c>
      <c r="AT2" s="108" t="s">
        <v>45</v>
      </c>
      <c r="AU2" s="108" t="s">
        <v>58</v>
      </c>
      <c r="AV2" s="108" t="s">
        <v>45</v>
      </c>
      <c r="AW2" s="108" t="s">
        <v>46</v>
      </c>
      <c r="AX2" s="108" t="s">
        <v>50</v>
      </c>
      <c r="AY2" s="108" t="s">
        <v>45</v>
      </c>
      <c r="AZ2" s="108" t="s">
        <v>59</v>
      </c>
      <c r="BA2" s="108" t="s">
        <v>56</v>
      </c>
      <c r="BB2" s="108" t="s">
        <v>45</v>
      </c>
      <c r="BC2" s="108" t="s">
        <v>45</v>
      </c>
      <c r="BD2" s="108" t="s">
        <v>45</v>
      </c>
      <c r="BE2" s="108" t="s">
        <v>45</v>
      </c>
      <c r="BF2" s="108" t="s">
        <v>45</v>
      </c>
      <c r="BG2" s="108" t="s">
        <v>58</v>
      </c>
      <c r="BH2" s="108" t="s">
        <v>45</v>
      </c>
      <c r="BI2" s="108" t="s">
        <v>46</v>
      </c>
      <c r="BJ2" s="108" t="s">
        <v>50</v>
      </c>
      <c r="BK2" s="108" t="s">
        <v>45</v>
      </c>
      <c r="BL2" s="108" t="s">
        <v>59</v>
      </c>
    </row>
    <row r="3" spans="1:64">
      <c r="A3" s="108" t="s">
        <v>60</v>
      </c>
      <c r="B3" s="108" t="s">
        <v>46</v>
      </c>
      <c r="C3" s="108" t="s">
        <v>50</v>
      </c>
      <c r="D3" s="108" t="s">
        <v>52</v>
      </c>
      <c r="E3" s="108" t="s">
        <v>46</v>
      </c>
      <c r="F3" s="108" t="s">
        <v>61</v>
      </c>
      <c r="G3" s="108" t="s">
        <v>67</v>
      </c>
      <c r="H3" s="108" t="s">
        <v>50</v>
      </c>
      <c r="I3" s="108" t="s">
        <v>62</v>
      </c>
      <c r="J3" s="108" t="s">
        <v>50</v>
      </c>
      <c r="K3" s="108" t="s">
        <v>50</v>
      </c>
      <c r="L3" s="108" t="s">
        <v>48</v>
      </c>
      <c r="M3" s="108" t="s">
        <v>63</v>
      </c>
      <c r="N3" s="108" t="s">
        <v>68</v>
      </c>
      <c r="O3" s="108" t="s">
        <v>55</v>
      </c>
      <c r="P3" s="108" t="s">
        <v>55</v>
      </c>
      <c r="Q3" s="108" t="s">
        <v>50</v>
      </c>
      <c r="R3" s="108" t="s">
        <v>44</v>
      </c>
      <c r="S3" s="108" t="s">
        <v>63</v>
      </c>
      <c r="T3" s="108" t="s">
        <v>64</v>
      </c>
      <c r="U3" s="108" t="s">
        <v>50</v>
      </c>
      <c r="V3" s="108" t="s">
        <v>122</v>
      </c>
      <c r="W3" s="108" t="s">
        <v>46</v>
      </c>
      <c r="X3" s="108" t="s">
        <v>65</v>
      </c>
      <c r="Y3" s="108" t="s">
        <v>50</v>
      </c>
      <c r="Z3" s="108" t="s">
        <v>51</v>
      </c>
      <c r="AA3" s="108" t="s">
        <v>62</v>
      </c>
      <c r="AB3" s="108" t="s">
        <v>50</v>
      </c>
      <c r="AC3" s="108" t="s">
        <v>50</v>
      </c>
      <c r="AD3" s="108" t="s">
        <v>50</v>
      </c>
      <c r="AE3" s="108" t="s">
        <v>49</v>
      </c>
      <c r="AF3" s="108" t="s">
        <v>63</v>
      </c>
      <c r="AG3" s="108" t="s">
        <v>50</v>
      </c>
      <c r="AH3" s="108" t="s">
        <v>50</v>
      </c>
      <c r="AI3" s="108" t="s">
        <v>50</v>
      </c>
      <c r="AJ3" s="108" t="s">
        <v>44</v>
      </c>
      <c r="AK3" s="108" t="s">
        <v>54</v>
      </c>
      <c r="AL3" s="108" t="s">
        <v>54</v>
      </c>
      <c r="AM3" s="108" t="s">
        <v>66</v>
      </c>
      <c r="AN3" s="108" t="s">
        <v>50</v>
      </c>
      <c r="AO3" s="108" t="s">
        <v>68</v>
      </c>
      <c r="AP3" s="108" t="s">
        <v>50</v>
      </c>
      <c r="AQ3" s="108" t="s">
        <v>49</v>
      </c>
      <c r="AR3" s="108" t="s">
        <v>50</v>
      </c>
      <c r="AS3" s="108" t="s">
        <v>50</v>
      </c>
      <c r="AT3" s="108" t="s">
        <v>69</v>
      </c>
      <c r="AU3" s="108" t="s">
        <v>70</v>
      </c>
      <c r="AV3" s="108" t="s">
        <v>46</v>
      </c>
      <c r="AY3" s="108" t="s">
        <v>50</v>
      </c>
      <c r="AZ3" s="108" t="s">
        <v>71</v>
      </c>
      <c r="BA3" s="108" t="s">
        <v>66</v>
      </c>
      <c r="BB3" s="108" t="s">
        <v>50</v>
      </c>
      <c r="BC3" s="108" t="s">
        <v>68</v>
      </c>
      <c r="BD3" s="108" t="s">
        <v>68</v>
      </c>
      <c r="BE3" s="108" t="s">
        <v>50</v>
      </c>
      <c r="BF3" s="108" t="s">
        <v>69</v>
      </c>
      <c r="BG3" s="108" t="s">
        <v>70</v>
      </c>
      <c r="BH3" s="108" t="s">
        <v>46</v>
      </c>
      <c r="BJ3" s="108" t="s">
        <v>45</v>
      </c>
      <c r="BK3" s="108" t="s">
        <v>50</v>
      </c>
      <c r="BL3" s="108" t="s">
        <v>71</v>
      </c>
    </row>
    <row r="4" spans="1:64">
      <c r="A4" s="108" t="s">
        <v>72</v>
      </c>
      <c r="B4" s="108" t="s">
        <v>73</v>
      </c>
      <c r="C4" s="108" t="s">
        <v>74</v>
      </c>
      <c r="E4" s="108" t="s">
        <v>52</v>
      </c>
      <c r="F4" s="108" t="s">
        <v>75</v>
      </c>
      <c r="G4" s="108" t="s">
        <v>81</v>
      </c>
      <c r="H4" s="108" t="s">
        <v>76</v>
      </c>
      <c r="I4" s="108" t="s">
        <v>50</v>
      </c>
      <c r="J4" s="108" t="s">
        <v>74</v>
      </c>
      <c r="K4" s="108" t="s">
        <v>74</v>
      </c>
      <c r="L4" s="108" t="s">
        <v>50</v>
      </c>
      <c r="M4" s="108" t="s">
        <v>52</v>
      </c>
      <c r="O4" s="108" t="s">
        <v>50</v>
      </c>
      <c r="P4" s="108" t="s">
        <v>50</v>
      </c>
      <c r="Q4" s="108" t="s">
        <v>63</v>
      </c>
      <c r="R4" s="108" t="s">
        <v>73</v>
      </c>
      <c r="S4" s="108" t="s">
        <v>57</v>
      </c>
      <c r="T4" s="108" t="s">
        <v>77</v>
      </c>
      <c r="U4" s="108" t="s">
        <v>74</v>
      </c>
      <c r="V4" s="108" t="s">
        <v>78</v>
      </c>
      <c r="W4" s="108" t="s">
        <v>78</v>
      </c>
      <c r="X4" s="108" t="s">
        <v>79</v>
      </c>
      <c r="Y4" s="108" t="s">
        <v>49</v>
      </c>
      <c r="AA4" s="108" t="s">
        <v>50</v>
      </c>
      <c r="AB4" s="108" t="s">
        <v>74</v>
      </c>
      <c r="AC4" s="108" t="s">
        <v>74</v>
      </c>
      <c r="AD4" s="108" t="s">
        <v>48</v>
      </c>
      <c r="AF4" s="108" t="s">
        <v>52</v>
      </c>
      <c r="AG4" s="108" t="s">
        <v>49</v>
      </c>
      <c r="AH4" s="108" t="s">
        <v>49</v>
      </c>
      <c r="AI4" s="108" t="s">
        <v>63</v>
      </c>
      <c r="AJ4" s="108" t="s">
        <v>64</v>
      </c>
      <c r="AK4" s="108" t="s">
        <v>80</v>
      </c>
      <c r="AL4" s="108" t="s">
        <v>80</v>
      </c>
      <c r="AM4" s="108" t="s">
        <v>69</v>
      </c>
      <c r="AP4" s="108" t="s">
        <v>83</v>
      </c>
      <c r="AS4" s="108" t="s">
        <v>84</v>
      </c>
      <c r="AU4" s="108" t="s">
        <v>85</v>
      </c>
      <c r="AV4" s="108" t="s">
        <v>63</v>
      </c>
      <c r="AZ4" s="108" t="s">
        <v>86</v>
      </c>
      <c r="BA4" s="108" t="s">
        <v>69</v>
      </c>
      <c r="BE4" s="108" t="s">
        <v>83</v>
      </c>
      <c r="BG4" s="108" t="s">
        <v>85</v>
      </c>
      <c r="BH4" s="108" t="s">
        <v>63</v>
      </c>
      <c r="BL4" s="108" t="s">
        <v>86</v>
      </c>
    </row>
    <row r="5" spans="1:64">
      <c r="A5" s="108" t="s">
        <v>87</v>
      </c>
      <c r="B5" s="108" t="s">
        <v>63</v>
      </c>
      <c r="C5" s="108" t="s">
        <v>57</v>
      </c>
      <c r="H5" s="108" t="s">
        <v>49</v>
      </c>
      <c r="I5" s="108" t="s">
        <v>88</v>
      </c>
      <c r="J5" s="108" t="s">
        <v>57</v>
      </c>
      <c r="K5" s="108" t="s">
        <v>57</v>
      </c>
      <c r="Q5" s="108" t="s">
        <v>89</v>
      </c>
      <c r="R5" s="108" t="s">
        <v>82</v>
      </c>
      <c r="T5" s="108" t="s">
        <v>46</v>
      </c>
      <c r="U5" s="108" t="s">
        <v>77</v>
      </c>
      <c r="X5" s="108" t="s">
        <v>47</v>
      </c>
      <c r="Y5" s="108" t="s">
        <v>64</v>
      </c>
      <c r="AA5" s="108" t="s">
        <v>88</v>
      </c>
      <c r="AB5" s="108" t="s">
        <v>77</v>
      </c>
      <c r="AC5" s="108" t="s">
        <v>77</v>
      </c>
      <c r="AG5" s="108" t="s">
        <v>51</v>
      </c>
      <c r="AH5" s="108" t="s">
        <v>51</v>
      </c>
      <c r="AI5" s="108" t="s">
        <v>89</v>
      </c>
      <c r="AJ5" s="108" t="s">
        <v>80</v>
      </c>
      <c r="AK5" s="108" t="s">
        <v>51</v>
      </c>
      <c r="AL5" s="108" t="s">
        <v>51</v>
      </c>
      <c r="AM5" s="108" t="s">
        <v>90</v>
      </c>
      <c r="AP5" s="108" t="s">
        <v>91</v>
      </c>
      <c r="AS5" s="108" t="s">
        <v>91</v>
      </c>
      <c r="AZ5" s="108" t="s">
        <v>92</v>
      </c>
      <c r="BA5" s="108" t="s">
        <v>93</v>
      </c>
      <c r="BE5" s="108" t="s">
        <v>91</v>
      </c>
      <c r="BL5" s="108" t="s">
        <v>94</v>
      </c>
    </row>
    <row r="6" spans="1:64">
      <c r="A6" s="108" t="s">
        <v>95</v>
      </c>
      <c r="H6" s="108" t="s">
        <v>96</v>
      </c>
      <c r="I6" s="108" t="s">
        <v>123</v>
      </c>
      <c r="Q6" s="108" t="s">
        <v>57</v>
      </c>
      <c r="T6" s="108" t="s">
        <v>44</v>
      </c>
      <c r="U6" s="108" t="s">
        <v>54</v>
      </c>
      <c r="AA6" s="108" t="s">
        <v>49</v>
      </c>
      <c r="AB6" s="108" t="s">
        <v>51</v>
      </c>
      <c r="AC6" s="108" t="s">
        <v>51</v>
      </c>
      <c r="AI6" s="108" t="s">
        <v>77</v>
      </c>
      <c r="AJ6" s="108" t="s">
        <v>97</v>
      </c>
      <c r="AK6" s="108" t="s">
        <v>97</v>
      </c>
      <c r="BE6" s="108" t="s">
        <v>49</v>
      </c>
    </row>
    <row r="7" spans="1:64">
      <c r="A7" s="108" t="s">
        <v>98</v>
      </c>
      <c r="I7" s="108" t="s">
        <v>73</v>
      </c>
      <c r="Q7" s="108" t="s">
        <v>73</v>
      </c>
      <c r="T7" s="108" t="s">
        <v>80</v>
      </c>
      <c r="AA7" s="108" t="s">
        <v>80</v>
      </c>
      <c r="AI7" s="108" t="s">
        <v>64</v>
      </c>
    </row>
    <row r="8" spans="1:64">
      <c r="A8" s="108" t="s">
        <v>99</v>
      </c>
      <c r="T8" s="108" t="s">
        <v>97</v>
      </c>
      <c r="AA8" s="108" t="s">
        <v>51</v>
      </c>
    </row>
    <row r="9" spans="1:64">
      <c r="A9" s="108" t="s">
        <v>124</v>
      </c>
      <c r="T9" s="108" t="s">
        <v>63</v>
      </c>
      <c r="AA9" s="108" t="s">
        <v>123</v>
      </c>
    </row>
    <row r="10" spans="1:64">
      <c r="A10" s="109" t="s">
        <v>100</v>
      </c>
      <c r="B10" s="109">
        <v>23.5</v>
      </c>
      <c r="C10" s="109">
        <v>25</v>
      </c>
      <c r="D10" s="109">
        <v>29</v>
      </c>
      <c r="E10" s="109">
        <v>37</v>
      </c>
      <c r="F10" s="109">
        <v>29</v>
      </c>
      <c r="G10" s="109">
        <v>29</v>
      </c>
      <c r="H10" s="109">
        <v>39</v>
      </c>
      <c r="I10" s="109">
        <v>37</v>
      </c>
      <c r="J10" s="109">
        <v>49</v>
      </c>
      <c r="K10" s="109">
        <v>38</v>
      </c>
      <c r="L10" s="109">
        <v>49</v>
      </c>
      <c r="M10" s="109">
        <v>28</v>
      </c>
      <c r="N10" s="109">
        <v>24</v>
      </c>
      <c r="O10" s="109">
        <v>39</v>
      </c>
      <c r="P10" s="109">
        <v>35</v>
      </c>
      <c r="Q10" s="109">
        <v>34</v>
      </c>
      <c r="R10" s="109">
        <v>34</v>
      </c>
      <c r="S10" s="109">
        <v>29</v>
      </c>
      <c r="T10" s="109">
        <v>23.5</v>
      </c>
      <c r="U10" s="109">
        <v>25</v>
      </c>
      <c r="V10" s="109">
        <v>31</v>
      </c>
      <c r="W10" s="109">
        <v>37</v>
      </c>
      <c r="X10" s="109">
        <v>29</v>
      </c>
      <c r="Y10" s="109">
        <v>39</v>
      </c>
      <c r="Z10" s="109">
        <v>37</v>
      </c>
      <c r="AA10" s="109">
        <v>37</v>
      </c>
      <c r="AB10" s="109">
        <v>50</v>
      </c>
      <c r="AC10" s="109">
        <v>38</v>
      </c>
      <c r="AD10" s="109">
        <v>49</v>
      </c>
      <c r="AE10" s="109">
        <v>42</v>
      </c>
      <c r="AF10" s="109">
        <v>28</v>
      </c>
      <c r="AG10" s="109">
        <v>39</v>
      </c>
      <c r="AH10" s="109">
        <v>35</v>
      </c>
      <c r="AI10" s="109">
        <v>34</v>
      </c>
      <c r="AJ10" s="109">
        <v>34</v>
      </c>
      <c r="AK10" s="109">
        <v>35</v>
      </c>
      <c r="AL10" s="109">
        <v>42</v>
      </c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64">
      <c r="A11" s="109" t="s">
        <v>101</v>
      </c>
      <c r="B11" s="109">
        <f t="shared" ref="B11:AL11" si="0">CEILING((B10*1.075),0.25)</f>
        <v>25.5</v>
      </c>
      <c r="C11" s="109">
        <f t="shared" si="0"/>
        <v>27</v>
      </c>
      <c r="D11" s="109">
        <f t="shared" si="0"/>
        <v>31.25</v>
      </c>
      <c r="E11" s="109">
        <f t="shared" si="0"/>
        <v>40</v>
      </c>
      <c r="F11" s="109">
        <f t="shared" si="0"/>
        <v>31.25</v>
      </c>
      <c r="G11" s="109">
        <f>CEILING((G10*1.075),0.25)</f>
        <v>31.25</v>
      </c>
      <c r="H11" s="109">
        <f t="shared" si="0"/>
        <v>42</v>
      </c>
      <c r="I11" s="109">
        <f t="shared" si="0"/>
        <v>40</v>
      </c>
      <c r="J11" s="109">
        <f t="shared" si="0"/>
        <v>52.75</v>
      </c>
      <c r="K11" s="109">
        <f t="shared" si="0"/>
        <v>41</v>
      </c>
      <c r="L11" s="109">
        <f t="shared" si="0"/>
        <v>52.75</v>
      </c>
      <c r="M11" s="109">
        <f t="shared" si="0"/>
        <v>30.25</v>
      </c>
      <c r="N11" s="109">
        <f>CEILING((N10*1.075),0.25)</f>
        <v>26</v>
      </c>
      <c r="O11" s="109">
        <f t="shared" si="0"/>
        <v>42</v>
      </c>
      <c r="P11" s="109">
        <f t="shared" si="0"/>
        <v>37.75</v>
      </c>
      <c r="Q11" s="109">
        <f t="shared" si="0"/>
        <v>36.75</v>
      </c>
      <c r="R11" s="109">
        <f t="shared" si="0"/>
        <v>36.75</v>
      </c>
      <c r="S11" s="109">
        <f t="shared" si="0"/>
        <v>31.25</v>
      </c>
      <c r="T11" s="109">
        <f>CEILING((T10*1.075),0.25)</f>
        <v>25.5</v>
      </c>
      <c r="U11" s="109">
        <f t="shared" si="0"/>
        <v>27</v>
      </c>
      <c r="V11" s="109">
        <f t="shared" si="0"/>
        <v>33.5</v>
      </c>
      <c r="W11" s="109">
        <f t="shared" si="0"/>
        <v>40</v>
      </c>
      <c r="X11" s="109">
        <f t="shared" si="0"/>
        <v>31.25</v>
      </c>
      <c r="Y11" s="109">
        <f t="shared" si="0"/>
        <v>42</v>
      </c>
      <c r="Z11" s="109">
        <f t="shared" si="0"/>
        <v>40</v>
      </c>
      <c r="AA11" s="109">
        <f t="shared" si="0"/>
        <v>40</v>
      </c>
      <c r="AB11" s="109">
        <f t="shared" si="0"/>
        <v>53.75</v>
      </c>
      <c r="AC11" s="109">
        <f t="shared" si="0"/>
        <v>41</v>
      </c>
      <c r="AD11" s="109">
        <f t="shared" si="0"/>
        <v>52.75</v>
      </c>
      <c r="AE11" s="109">
        <f t="shared" si="0"/>
        <v>45.25</v>
      </c>
      <c r="AF11" s="109">
        <f t="shared" si="0"/>
        <v>30.25</v>
      </c>
      <c r="AG11" s="109">
        <f t="shared" si="0"/>
        <v>42</v>
      </c>
      <c r="AH11" s="109">
        <f t="shared" si="0"/>
        <v>37.75</v>
      </c>
      <c r="AI11" s="109">
        <f t="shared" si="0"/>
        <v>36.75</v>
      </c>
      <c r="AJ11" s="109">
        <f t="shared" si="0"/>
        <v>36.75</v>
      </c>
      <c r="AK11" s="109">
        <f t="shared" si="0"/>
        <v>37.75</v>
      </c>
      <c r="AL11" s="109">
        <f t="shared" si="0"/>
        <v>45.25</v>
      </c>
      <c r="AM11" s="109">
        <f t="shared" ref="AM11:BL11" si="1">CEILING((AM10*1.075),0.25)</f>
        <v>0</v>
      </c>
      <c r="AN11" s="109">
        <f t="shared" si="1"/>
        <v>0</v>
      </c>
      <c r="AO11" s="109">
        <f t="shared" si="1"/>
        <v>0</v>
      </c>
      <c r="AP11" s="109">
        <f t="shared" si="1"/>
        <v>0</v>
      </c>
      <c r="AQ11" s="109">
        <f t="shared" si="1"/>
        <v>0</v>
      </c>
      <c r="AR11" s="109">
        <f t="shared" si="1"/>
        <v>0</v>
      </c>
      <c r="AS11" s="109">
        <f t="shared" si="1"/>
        <v>0</v>
      </c>
      <c r="AT11" s="109">
        <f t="shared" si="1"/>
        <v>0</v>
      </c>
      <c r="AU11" s="109">
        <f t="shared" si="1"/>
        <v>0</v>
      </c>
      <c r="AV11" s="109">
        <f t="shared" si="1"/>
        <v>0</v>
      </c>
      <c r="AW11" s="109">
        <f t="shared" si="1"/>
        <v>0</v>
      </c>
      <c r="AX11" s="109">
        <f t="shared" si="1"/>
        <v>0</v>
      </c>
      <c r="AY11" s="109">
        <f t="shared" si="1"/>
        <v>0</v>
      </c>
      <c r="AZ11" s="109">
        <f t="shared" si="1"/>
        <v>0</v>
      </c>
      <c r="BA11" s="109">
        <f t="shared" si="1"/>
        <v>0</v>
      </c>
      <c r="BB11" s="109">
        <f t="shared" si="1"/>
        <v>0</v>
      </c>
      <c r="BC11" s="109">
        <f t="shared" si="1"/>
        <v>0</v>
      </c>
      <c r="BD11" s="109">
        <f t="shared" si="1"/>
        <v>0</v>
      </c>
      <c r="BE11" s="109">
        <f t="shared" si="1"/>
        <v>0</v>
      </c>
      <c r="BF11" s="109">
        <f t="shared" si="1"/>
        <v>0</v>
      </c>
      <c r="BG11" s="109">
        <f t="shared" si="1"/>
        <v>0</v>
      </c>
      <c r="BH11" s="109">
        <f t="shared" si="1"/>
        <v>0</v>
      </c>
      <c r="BI11" s="109">
        <f t="shared" si="1"/>
        <v>0</v>
      </c>
      <c r="BJ11" s="109">
        <f t="shared" si="1"/>
        <v>0</v>
      </c>
      <c r="BK11" s="109">
        <f t="shared" si="1"/>
        <v>0</v>
      </c>
      <c r="BL11" s="109">
        <f t="shared" si="1"/>
        <v>0</v>
      </c>
    </row>
    <row r="12" spans="1:64">
      <c r="A12" s="109" t="s">
        <v>102</v>
      </c>
      <c r="B12" s="109"/>
      <c r="C12" s="109">
        <f>CEILING((C11*1.05),0.25)</f>
        <v>28.5</v>
      </c>
      <c r="D12" s="109"/>
      <c r="E12" s="109"/>
      <c r="F12" s="109"/>
      <c r="G12" s="109"/>
      <c r="H12" s="109">
        <f t="shared" ref="H12:O12" si="2">CEILING((H11*1.05),0.25)</f>
        <v>44.25</v>
      </c>
      <c r="I12" s="109">
        <f t="shared" si="2"/>
        <v>42</v>
      </c>
      <c r="J12" s="109">
        <f t="shared" si="2"/>
        <v>55.5</v>
      </c>
      <c r="K12" s="109">
        <f t="shared" si="2"/>
        <v>43.25</v>
      </c>
      <c r="L12" s="109">
        <f t="shared" si="2"/>
        <v>55.5</v>
      </c>
      <c r="M12" s="109">
        <f t="shared" si="2"/>
        <v>32</v>
      </c>
      <c r="N12" s="109">
        <f>CEILING((N11*1.05),0.25)</f>
        <v>27.5</v>
      </c>
      <c r="O12" s="109">
        <f t="shared" si="2"/>
        <v>44.25</v>
      </c>
      <c r="P12" s="109"/>
      <c r="Q12" s="109">
        <f>CEILING((Q11*1.05),0.25)</f>
        <v>38.75</v>
      </c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>
        <f>CEILING((AM11*1.05),0.25)</f>
        <v>0</v>
      </c>
      <c r="AN12" s="109">
        <f>CEILING((AN11*1.05),0.25)</f>
        <v>0</v>
      </c>
      <c r="AO12" s="109">
        <f>CEILING((AO11*1.05),0.25)</f>
        <v>0</v>
      </c>
      <c r="AP12" s="109">
        <f>CEILING((AP11*1.05),0.25)</f>
        <v>0</v>
      </c>
      <c r="AQ12" s="109"/>
      <c r="AR12" s="109"/>
      <c r="AS12" s="109">
        <f t="shared" ref="AS12:AZ12" si="3">CEILING((AS11*1.05),0.25)</f>
        <v>0</v>
      </c>
      <c r="AT12" s="109">
        <f t="shared" si="3"/>
        <v>0</v>
      </c>
      <c r="AU12" s="109">
        <f t="shared" si="3"/>
        <v>0</v>
      </c>
      <c r="AV12" s="109">
        <f t="shared" si="3"/>
        <v>0</v>
      </c>
      <c r="AW12" s="109">
        <f t="shared" si="3"/>
        <v>0</v>
      </c>
      <c r="AX12" s="109">
        <f t="shared" si="3"/>
        <v>0</v>
      </c>
      <c r="AY12" s="109">
        <f t="shared" si="3"/>
        <v>0</v>
      </c>
      <c r="AZ12" s="109">
        <f t="shared" si="3"/>
        <v>0</v>
      </c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64">
      <c r="A13" s="108" t="s">
        <v>103</v>
      </c>
      <c r="B13" s="108" t="s">
        <v>104</v>
      </c>
      <c r="C13" s="108" t="s">
        <v>104</v>
      </c>
      <c r="D13" s="108" t="s">
        <v>104</v>
      </c>
      <c r="E13" s="108" t="s">
        <v>104</v>
      </c>
      <c r="F13" s="108" t="s">
        <v>104</v>
      </c>
      <c r="G13" s="108" t="s">
        <v>104</v>
      </c>
      <c r="H13" s="108" t="s">
        <v>104</v>
      </c>
      <c r="I13" s="108" t="s">
        <v>104</v>
      </c>
      <c r="J13" s="108" t="s">
        <v>104</v>
      </c>
      <c r="K13" s="108" t="s">
        <v>104</v>
      </c>
      <c r="L13" s="108" t="s">
        <v>104</v>
      </c>
      <c r="M13" s="108" t="s">
        <v>104</v>
      </c>
      <c r="N13" s="108" t="s">
        <v>104</v>
      </c>
      <c r="O13" s="108" t="s">
        <v>104</v>
      </c>
      <c r="P13" s="108" t="s">
        <v>104</v>
      </c>
      <c r="Q13" s="108" t="s">
        <v>104</v>
      </c>
      <c r="R13" s="108" t="s">
        <v>104</v>
      </c>
      <c r="S13" s="108" t="s">
        <v>104</v>
      </c>
      <c r="T13" s="108" t="s">
        <v>105</v>
      </c>
      <c r="U13" s="108" t="s">
        <v>105</v>
      </c>
      <c r="V13" s="108" t="s">
        <v>105</v>
      </c>
      <c r="W13" s="108" t="s">
        <v>105</v>
      </c>
      <c r="X13" s="108" t="s">
        <v>105</v>
      </c>
      <c r="Y13" s="108" t="s">
        <v>105</v>
      </c>
      <c r="Z13" s="108" t="s">
        <v>105</v>
      </c>
      <c r="AA13" s="108" t="s">
        <v>105</v>
      </c>
      <c r="AB13" s="108" t="s">
        <v>105</v>
      </c>
      <c r="AC13" s="108" t="s">
        <v>105</v>
      </c>
      <c r="AD13" s="108" t="s">
        <v>105</v>
      </c>
      <c r="AE13" s="108" t="s">
        <v>105</v>
      </c>
      <c r="AF13" s="108" t="s">
        <v>105</v>
      </c>
      <c r="AG13" s="108" t="s">
        <v>105</v>
      </c>
      <c r="AH13" s="108" t="s">
        <v>105</v>
      </c>
      <c r="AI13" s="108" t="s">
        <v>105</v>
      </c>
      <c r="AJ13" s="108" t="s">
        <v>105</v>
      </c>
      <c r="AK13" s="108" t="s">
        <v>105</v>
      </c>
      <c r="AL13" s="108" t="s">
        <v>105</v>
      </c>
      <c r="AM13" s="108" t="s">
        <v>104</v>
      </c>
      <c r="AN13" s="108" t="s">
        <v>104</v>
      </c>
      <c r="AO13" s="108" t="s">
        <v>104</v>
      </c>
      <c r="AP13" s="108" t="s">
        <v>104</v>
      </c>
      <c r="AQ13" s="108" t="s">
        <v>104</v>
      </c>
      <c r="AR13" s="108" t="s">
        <v>104</v>
      </c>
      <c r="AS13" s="108" t="s">
        <v>104</v>
      </c>
      <c r="AT13" s="108" t="s">
        <v>104</v>
      </c>
      <c r="AU13" s="108" t="s">
        <v>104</v>
      </c>
      <c r="AV13" s="108" t="s">
        <v>104</v>
      </c>
      <c r="AW13" s="108" t="s">
        <v>104</v>
      </c>
      <c r="AX13" s="108" t="s">
        <v>104</v>
      </c>
      <c r="AY13" s="108" t="s">
        <v>104</v>
      </c>
      <c r="AZ13" s="108" t="s">
        <v>104</v>
      </c>
      <c r="BA13" s="108" t="s">
        <v>105</v>
      </c>
      <c r="BB13" s="108" t="s">
        <v>105</v>
      </c>
      <c r="BC13" s="108" t="s">
        <v>105</v>
      </c>
      <c r="BD13" s="108" t="s">
        <v>105</v>
      </c>
      <c r="BE13" s="108" t="s">
        <v>105</v>
      </c>
      <c r="BF13" s="108" t="s">
        <v>105</v>
      </c>
      <c r="BG13" s="108" t="s">
        <v>105</v>
      </c>
      <c r="BH13" s="108" t="s">
        <v>105</v>
      </c>
      <c r="BI13" s="108" t="s">
        <v>105</v>
      </c>
      <c r="BJ13" s="108" t="s">
        <v>105</v>
      </c>
      <c r="BK13" s="108" t="s">
        <v>105</v>
      </c>
      <c r="BL13" s="108" t="s">
        <v>105</v>
      </c>
    </row>
    <row r="14" spans="1:64">
      <c r="A14" s="108" t="s">
        <v>106</v>
      </c>
      <c r="B14" s="108" t="s">
        <v>107</v>
      </c>
      <c r="C14" s="108" t="s">
        <v>108</v>
      </c>
      <c r="D14" s="108" t="s">
        <v>107</v>
      </c>
      <c r="E14" s="108" t="s">
        <v>107</v>
      </c>
      <c r="F14" s="108" t="s">
        <v>107</v>
      </c>
      <c r="G14" s="108" t="s">
        <v>107</v>
      </c>
      <c r="H14" s="108" t="s">
        <v>108</v>
      </c>
      <c r="I14" s="108" t="s">
        <v>109</v>
      </c>
      <c r="J14" s="108" t="s">
        <v>108</v>
      </c>
      <c r="K14" s="108" t="s">
        <v>108</v>
      </c>
      <c r="L14" s="108" t="s">
        <v>109</v>
      </c>
      <c r="M14" s="108" t="s">
        <v>108</v>
      </c>
      <c r="N14" s="108" t="s">
        <v>108</v>
      </c>
      <c r="O14" s="108" t="s">
        <v>108</v>
      </c>
      <c r="P14" s="108" t="s">
        <v>107</v>
      </c>
      <c r="Q14" s="108" t="s">
        <v>108</v>
      </c>
      <c r="R14" s="108" t="s">
        <v>107</v>
      </c>
      <c r="S14" s="108" t="s">
        <v>107</v>
      </c>
      <c r="T14" s="108" t="s">
        <v>110</v>
      </c>
      <c r="U14" s="108" t="s">
        <v>110</v>
      </c>
      <c r="V14" s="108" t="s">
        <v>110</v>
      </c>
      <c r="W14" s="108" t="s">
        <v>110</v>
      </c>
      <c r="X14" s="108" t="s">
        <v>110</v>
      </c>
      <c r="Y14" s="108" t="s">
        <v>110</v>
      </c>
      <c r="Z14" s="108" t="s">
        <v>110</v>
      </c>
      <c r="AA14" s="108" t="s">
        <v>110</v>
      </c>
      <c r="AB14" s="108" t="s">
        <v>110</v>
      </c>
      <c r="AC14" s="108" t="s">
        <v>110</v>
      </c>
      <c r="AD14" s="108" t="s">
        <v>110</v>
      </c>
      <c r="AE14" s="108" t="s">
        <v>110</v>
      </c>
      <c r="AF14" s="108" t="s">
        <v>110</v>
      </c>
      <c r="AG14" s="108" t="s">
        <v>110</v>
      </c>
      <c r="AH14" s="108" t="s">
        <v>110</v>
      </c>
      <c r="AI14" s="108" t="s">
        <v>110</v>
      </c>
      <c r="AJ14" s="108" t="s">
        <v>110</v>
      </c>
      <c r="AK14" s="108" t="s">
        <v>110</v>
      </c>
      <c r="AL14" s="108" t="s">
        <v>110</v>
      </c>
      <c r="AM14" s="108" t="s">
        <v>108</v>
      </c>
      <c r="AN14" s="108" t="s">
        <v>108</v>
      </c>
      <c r="AO14" s="108" t="s">
        <v>111</v>
      </c>
      <c r="AP14" s="108" t="s">
        <v>111</v>
      </c>
      <c r="AQ14" s="108" t="s">
        <v>107</v>
      </c>
      <c r="AR14" s="108" t="s">
        <v>107</v>
      </c>
      <c r="AS14" s="108" t="s">
        <v>112</v>
      </c>
      <c r="AT14" s="108" t="s">
        <v>108</v>
      </c>
      <c r="AU14" s="108" t="s">
        <v>108</v>
      </c>
      <c r="AV14" s="108" t="s">
        <v>108</v>
      </c>
      <c r="AW14" s="108" t="s">
        <v>113</v>
      </c>
      <c r="AX14" s="108" t="s">
        <v>112</v>
      </c>
      <c r="AY14" s="108" t="s">
        <v>113</v>
      </c>
      <c r="AZ14" s="108" t="s">
        <v>108</v>
      </c>
      <c r="BA14" s="108" t="s">
        <v>110</v>
      </c>
      <c r="BB14" s="108" t="s">
        <v>107</v>
      </c>
      <c r="BC14" s="108" t="s">
        <v>110</v>
      </c>
      <c r="BD14" s="108" t="s">
        <v>110</v>
      </c>
      <c r="BE14" s="108" t="s">
        <v>110</v>
      </c>
      <c r="BF14" s="108" t="s">
        <v>107</v>
      </c>
      <c r="BG14" s="108" t="s">
        <v>110</v>
      </c>
      <c r="BH14" s="108" t="s">
        <v>110</v>
      </c>
      <c r="BI14" s="108" t="s">
        <v>110</v>
      </c>
      <c r="BJ14" s="108" t="s">
        <v>107</v>
      </c>
      <c r="BK14" s="108" t="s">
        <v>110</v>
      </c>
      <c r="BL14" s="108" t="s">
        <v>110</v>
      </c>
    </row>
    <row r="15" spans="1:64">
      <c r="H15" s="108" t="s">
        <v>114</v>
      </c>
      <c r="I15" s="108" t="s">
        <v>115</v>
      </c>
      <c r="L15" s="108" t="s">
        <v>115</v>
      </c>
      <c r="O15" s="108" t="s">
        <v>116</v>
      </c>
      <c r="AM15" s="108" t="s">
        <v>117</v>
      </c>
      <c r="AS15" s="108" t="s">
        <v>118</v>
      </c>
      <c r="AU15" s="108" t="s">
        <v>119</v>
      </c>
      <c r="AX15" s="108" t="s">
        <v>120</v>
      </c>
      <c r="AY15" s="108" t="s">
        <v>120</v>
      </c>
      <c r="BE15" s="108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41</vt:i4>
      </vt:variant>
    </vt:vector>
  </HeadingPairs>
  <TitlesOfParts>
    <vt:vector size="43" baseType="lpstr">
      <vt:lpstr>Form</vt:lpstr>
      <vt:lpstr>List</vt:lpstr>
      <vt:lpstr>color2340</vt:lpstr>
      <vt:lpstr>color2345</vt:lpstr>
      <vt:lpstr>color2420</vt:lpstr>
      <vt:lpstr>color2425</vt:lpstr>
      <vt:lpstr>color2530</vt:lpstr>
      <vt:lpstr>color2640</vt:lpstr>
      <vt:lpstr>color2645</vt:lpstr>
      <vt:lpstr>color2650</vt:lpstr>
      <vt:lpstr>color2655</vt:lpstr>
      <vt:lpstr>color2800</vt:lpstr>
      <vt:lpstr>color2801</vt:lpstr>
      <vt:lpstr>color2805</vt:lpstr>
      <vt:lpstr>color2920</vt:lpstr>
      <vt:lpstr>color2925</vt:lpstr>
      <vt:lpstr>color2945</vt:lpstr>
      <vt:lpstr>color3120</vt:lpstr>
      <vt:lpstr>color3125</vt:lpstr>
      <vt:lpstr>color3140</vt:lpstr>
      <vt:lpstr>color3145</vt:lpstr>
      <vt:lpstr>color3150</vt:lpstr>
      <vt:lpstr>color3155</vt:lpstr>
      <vt:lpstr>color3160</vt:lpstr>
      <vt:lpstr>color3165</vt:lpstr>
      <vt:lpstr>color3445</vt:lpstr>
      <vt:lpstr>color3510</vt:lpstr>
      <vt:lpstr>color3515</vt:lpstr>
      <vt:lpstr>color4050</vt:lpstr>
      <vt:lpstr>color4620</vt:lpstr>
      <vt:lpstr>color4625</vt:lpstr>
      <vt:lpstr>color4630</vt:lpstr>
      <vt:lpstr>color4635</vt:lpstr>
      <vt:lpstr>color4670</vt:lpstr>
      <vt:lpstr>color4675</vt:lpstr>
      <vt:lpstr>color4680</vt:lpstr>
      <vt:lpstr>color4685</vt:lpstr>
      <vt:lpstr>color4690</vt:lpstr>
      <vt:lpstr>color4705</vt:lpstr>
      <vt:lpstr>color4715</vt:lpstr>
      <vt:lpstr>Form!Print_Area</vt:lpstr>
      <vt:lpstr>styles2</vt:lpstr>
      <vt:lpstr>styles3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 Knutson</dc:creator>
  <cp:lastModifiedBy>Abbie Diekmann</cp:lastModifiedBy>
  <cp:lastPrinted>2019-02-11T16:47:40Z</cp:lastPrinted>
  <dcterms:created xsi:type="dcterms:W3CDTF">2019-02-11T15:50:19Z</dcterms:created>
  <dcterms:modified xsi:type="dcterms:W3CDTF">2019-04-11T20:37:55Z</dcterms:modified>
</cp:coreProperties>
</file>